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35" activeTab="11"/>
  </bookViews>
  <sheets>
    <sheet name="Январь " sheetId="1" r:id="rId1"/>
    <sheet name="март" sheetId="2" r:id="rId2"/>
    <sheet name="апрель" sheetId="3" r:id="rId3"/>
    <sheet name="май" sheetId="4" r:id="rId4"/>
    <sheet name="июнь" sheetId="5" r:id="rId5"/>
    <sheet name="июль" sheetId="6" r:id="rId6"/>
    <sheet name="август" sheetId="7" r:id="rId7"/>
    <sheet name="сентябрь" sheetId="8" r:id="rId8"/>
    <sheet name="октябрь" sheetId="9" r:id="rId9"/>
    <sheet name="ноябрь" sheetId="10" r:id="rId10"/>
    <sheet name="декабрь" sheetId="11" r:id="rId11"/>
    <sheet name="январь 2016" sheetId="12" r:id="rId12"/>
  </sheets>
  <definedNames/>
  <calcPr fullCalcOnLoad="1"/>
</workbook>
</file>

<file path=xl/sharedStrings.xml><?xml version="1.0" encoding="utf-8"?>
<sst xmlns="http://schemas.openxmlformats.org/spreadsheetml/2006/main" count="2199" uniqueCount="159">
  <si>
    <t>ВУС</t>
  </si>
  <si>
    <t>ЗАГС</t>
  </si>
  <si>
    <t>Наименование кода доходов</t>
  </si>
  <si>
    <t xml:space="preserve">Налоги </t>
  </si>
  <si>
    <t>18210102021011000110 подох.налог</t>
  </si>
  <si>
    <t>18210503000011000110</t>
  </si>
  <si>
    <t>18210500000000000110   Един. сельхоз. налог</t>
  </si>
  <si>
    <t>18210601030101000110   налог на имущество</t>
  </si>
  <si>
    <t>18210606013101000110   зем.налог с организ.</t>
  </si>
  <si>
    <t>Итого:</t>
  </si>
  <si>
    <t>00120203015100000151   субвен.ВУС</t>
  </si>
  <si>
    <t>00120203003100000151   субвен.ЗАГС</t>
  </si>
  <si>
    <t>Всего:</t>
  </si>
  <si>
    <t xml:space="preserve">           План</t>
  </si>
  <si>
    <t>по</t>
  </si>
  <si>
    <t>ФКР</t>
  </si>
  <si>
    <t>ППП</t>
  </si>
  <si>
    <t xml:space="preserve">Наименование видов </t>
  </si>
  <si>
    <t xml:space="preserve">расходов и статей  </t>
  </si>
  <si>
    <t>дов</t>
  </si>
  <si>
    <t>эконом.классиф. расхо</t>
  </si>
  <si>
    <t>КЦСР</t>
  </si>
  <si>
    <t>КВР</t>
  </si>
  <si>
    <t>ЭКР</t>
  </si>
  <si>
    <t>Утверждено</t>
  </si>
  <si>
    <t>бюджетных</t>
  </si>
  <si>
    <t>ассигнований</t>
  </si>
  <si>
    <t>на отчетный</t>
  </si>
  <si>
    <t>период</t>
  </si>
  <si>
    <t>расходы</t>
  </si>
  <si>
    <t>Администрация</t>
  </si>
  <si>
    <t>Резервный фонд</t>
  </si>
  <si>
    <t>Прочие расходы</t>
  </si>
  <si>
    <t>Культура СДК</t>
  </si>
  <si>
    <t>С/библиотека</t>
  </si>
  <si>
    <t>Ком.хоз.Благоустройство</t>
  </si>
  <si>
    <t>ФК спорт</t>
  </si>
  <si>
    <t>001</t>
  </si>
  <si>
    <t>0104</t>
  </si>
  <si>
    <t>0020400</t>
  </si>
  <si>
    <t>0700500</t>
  </si>
  <si>
    <t>0013800</t>
  </si>
  <si>
    <t>0920300</t>
  </si>
  <si>
    <t>0801</t>
  </si>
  <si>
    <t>4409900</t>
  </si>
  <si>
    <t>4429900</t>
  </si>
  <si>
    <t>0503</t>
  </si>
  <si>
    <t>6000100</t>
  </si>
  <si>
    <t>5129700</t>
  </si>
  <si>
    <t>0203</t>
  </si>
  <si>
    <t>0013600</t>
  </si>
  <si>
    <t xml:space="preserve">                    Главный распорядитель________________________________________</t>
  </si>
  <si>
    <t xml:space="preserve">                    Периодичность:   месячная</t>
  </si>
  <si>
    <t xml:space="preserve">                    Единицы измерения : руб.</t>
  </si>
  <si>
    <t>1.   Д О Х О Д Ы</t>
  </si>
  <si>
    <t>2.   Р А С Х О Д Ы</t>
  </si>
  <si>
    <t xml:space="preserve">      Сведения о движении средств бюджетов субъектов Российской Федерации  и местных </t>
  </si>
  <si>
    <t xml:space="preserve">                                                  бюджетов на счетах учреждений</t>
  </si>
  <si>
    <t xml:space="preserve">Остаток на </t>
  </si>
  <si>
    <t xml:space="preserve">конец </t>
  </si>
  <si>
    <t>отчетного</t>
  </si>
  <si>
    <t>периода</t>
  </si>
  <si>
    <t xml:space="preserve">Кассовые </t>
  </si>
  <si>
    <t>Профинансировано</t>
  </si>
  <si>
    <t>Остаток на</t>
  </si>
  <si>
    <t>начало года</t>
  </si>
  <si>
    <t>Код</t>
  </si>
  <si>
    <t>строки</t>
  </si>
  <si>
    <t xml:space="preserve">Наименование </t>
  </si>
  <si>
    <t>текущего счета</t>
  </si>
  <si>
    <t>Средства для перевода</t>
  </si>
  <si>
    <t>учреждениям, находящимся</t>
  </si>
  <si>
    <t>в ведении главного</t>
  </si>
  <si>
    <t xml:space="preserve">распределителя, и на </t>
  </si>
  <si>
    <t>другие мероприятия</t>
  </si>
  <si>
    <t>18210600000000000000   зем.нал.   Итого</t>
  </si>
  <si>
    <t>18210606023101000110   зем.налог с физич.лиц.</t>
  </si>
  <si>
    <t>0113</t>
  </si>
  <si>
    <t>4419900</t>
  </si>
  <si>
    <t>18210503000014000110</t>
  </si>
  <si>
    <t>18210606013102000110</t>
  </si>
  <si>
    <t xml:space="preserve">18210606023102000110  </t>
  </si>
  <si>
    <t>1102</t>
  </si>
  <si>
    <t xml:space="preserve">         Отчет об исполнении сметы доходов и расходов учреждений и организаций, </t>
  </si>
  <si>
    <t xml:space="preserve">   финансируемых из бюджетов субъектов Российской Федерации и местных бюджетов</t>
  </si>
  <si>
    <t>00111301995100000130</t>
  </si>
  <si>
    <t xml:space="preserve">Ремонт дорог </t>
  </si>
  <si>
    <t>6000200</t>
  </si>
  <si>
    <t>итого:</t>
  </si>
  <si>
    <t>Ремонт водопр, электр</t>
  </si>
  <si>
    <t>0502</t>
  </si>
  <si>
    <t>3510500</t>
  </si>
  <si>
    <t xml:space="preserve">разграниечение земель </t>
  </si>
  <si>
    <t>00121905000100000151</t>
  </si>
  <si>
    <t>00111701050100000180</t>
  </si>
  <si>
    <t>00111105025100000120</t>
  </si>
  <si>
    <t>Уточненный</t>
  </si>
  <si>
    <t xml:space="preserve">кассовые </t>
  </si>
  <si>
    <t>профинанси-</t>
  </si>
  <si>
    <t>рованно</t>
  </si>
  <si>
    <t xml:space="preserve">бюджетных </t>
  </si>
  <si>
    <t>аренда Итого:</t>
  </si>
  <si>
    <r>
      <t>Музей</t>
    </r>
    <r>
      <rPr>
        <sz val="8"/>
        <rFont val="Arial Cyr"/>
        <family val="0"/>
      </rPr>
      <t xml:space="preserve"> </t>
    </r>
  </si>
  <si>
    <t>00111702020100000180</t>
  </si>
  <si>
    <t>0304</t>
  </si>
  <si>
    <t xml:space="preserve">Фактически </t>
  </si>
  <si>
    <t>00120204012100000151 субсидии.бюдж.посел</t>
  </si>
  <si>
    <t>18210102010011000110</t>
  </si>
  <si>
    <t>121</t>
  </si>
  <si>
    <t>244</t>
  </si>
  <si>
    <t>852</t>
  </si>
  <si>
    <t>870</t>
  </si>
  <si>
    <t>111</t>
  </si>
  <si>
    <t>131</t>
  </si>
  <si>
    <r>
      <t xml:space="preserve">                    Учреждение____________</t>
    </r>
    <r>
      <rPr>
        <b/>
        <u val="single"/>
        <sz val="9"/>
        <rFont val="Arial Cyr"/>
        <family val="0"/>
      </rPr>
      <t>МО СП"село Нижний Чирюрт"</t>
    </r>
    <r>
      <rPr>
        <u val="single"/>
        <sz val="9"/>
        <rFont val="Arial Cyr"/>
        <family val="0"/>
      </rPr>
      <t>_________</t>
    </r>
  </si>
  <si>
    <t>0111</t>
  </si>
  <si>
    <t>00120201001100000151   дотация</t>
  </si>
  <si>
    <t xml:space="preserve">уточнение </t>
  </si>
  <si>
    <t>асигнований</t>
  </si>
  <si>
    <t>Глава МО СП                      ______________________                 А.К. Булатов</t>
  </si>
  <si>
    <t>Главный бухгалтер           ______________________               З.А. Дарбишева</t>
  </si>
  <si>
    <t xml:space="preserve">18211105010100000120 аренда  </t>
  </si>
  <si>
    <t>на  12.01.2015г.</t>
  </si>
  <si>
    <t xml:space="preserve"> "12" января 2015 г.</t>
  </si>
  <si>
    <t>на  10.03.2015г.</t>
  </si>
  <si>
    <t xml:space="preserve"> "10 марта 2015 г.</t>
  </si>
  <si>
    <t xml:space="preserve">Выборы </t>
  </si>
  <si>
    <t>0107</t>
  </si>
  <si>
    <t>020003</t>
  </si>
  <si>
    <t>18210606033101000110   зем.налог с организ.</t>
  </si>
  <si>
    <t>18210606033102000110</t>
  </si>
  <si>
    <t>18210606043101000110   зем.налог с физич.лиц.</t>
  </si>
  <si>
    <t xml:space="preserve">18210606043102000110  </t>
  </si>
  <si>
    <t xml:space="preserve"> "06 апреля 2015 г.</t>
  </si>
  <si>
    <t>на  06.04.2015г.</t>
  </si>
  <si>
    <t>на  06.05.2015г.</t>
  </si>
  <si>
    <t xml:space="preserve">18210606043102100110  </t>
  </si>
  <si>
    <t>18210606033102100110</t>
  </si>
  <si>
    <t>123</t>
  </si>
  <si>
    <t xml:space="preserve"> "06 мая 2015 г.</t>
  </si>
  <si>
    <t xml:space="preserve"> "05" июня 2015 г.</t>
  </si>
  <si>
    <t>на  05.06.2015г.</t>
  </si>
  <si>
    <t>на  06.07.2015г.</t>
  </si>
  <si>
    <t xml:space="preserve"> "06" июля 2015 г.</t>
  </si>
  <si>
    <t>на  06.08.2015г.</t>
  </si>
  <si>
    <t xml:space="preserve"> "06" августа 2015 г.</t>
  </si>
  <si>
    <t xml:space="preserve">Уточненный </t>
  </si>
  <si>
    <t>уточненн</t>
  </si>
  <si>
    <t>на  01.09.2015г.</t>
  </si>
  <si>
    <t xml:space="preserve"> "01" сентября 2015 г.</t>
  </si>
  <si>
    <t>на  01.10.2015г.</t>
  </si>
  <si>
    <t xml:space="preserve"> "01" октября 2015 г.</t>
  </si>
  <si>
    <t>на  06.11.2015г.</t>
  </si>
  <si>
    <t xml:space="preserve"> "06" ноября 2015 г.</t>
  </si>
  <si>
    <t>Глава МО СП                      ______________________                 З.А. Абдулазизов</t>
  </si>
  <si>
    <t xml:space="preserve"> "07" декабря 2015 г.</t>
  </si>
  <si>
    <t>на  07.12.2015г.</t>
  </si>
  <si>
    <t>на  15.01.2016г.</t>
  </si>
  <si>
    <t xml:space="preserve"> "15" января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</si>
</sst>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00"/>
    <numFmt numFmtId="167" formatCode="0.0"/>
    <numFmt numFmtId="168" formatCode="0.0%"/>
    <numFmt numFmtId="169" formatCode="0.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b/>
      <u val="single"/>
      <sz val="9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9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2" fontId="6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8" xfId="0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9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28" xfId="0" applyFont="1" applyBorder="1" applyAlignment="1">
      <alignment/>
    </xf>
    <xf numFmtId="1" fontId="1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2" fontId="1" fillId="0" borderId="3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right"/>
    </xf>
    <xf numFmtId="49" fontId="6" fillId="0" borderId="40" xfId="0" applyNumberFormat="1" applyFont="1" applyBorder="1" applyAlignment="1">
      <alignment horizontal="right"/>
    </xf>
    <xf numFmtId="49" fontId="6" fillId="0" borderId="41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left"/>
    </xf>
    <xf numFmtId="49" fontId="1" fillId="0" borderId="40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49" fontId="1" fillId="0" borderId="44" xfId="0" applyNumberFormat="1" applyFont="1" applyBorder="1" applyAlignment="1">
      <alignment horizontal="left"/>
    </xf>
    <xf numFmtId="2" fontId="6" fillId="0" borderId="42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574"/>
  <sheetViews>
    <sheetView zoomScale="112" zoomScaleNormal="112" zoomScalePageLayoutView="0" workbookViewId="0" topLeftCell="A32">
      <selection activeCell="K111" sqref="K111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7.625" style="0" customWidth="1"/>
    <col min="5" max="5" width="4.125" style="0" customWidth="1"/>
    <col min="6" max="6" width="8.25390625" style="0" customWidth="1"/>
    <col min="7" max="7" width="10.8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84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122</v>
      </c>
      <c r="E6" s="20"/>
      <c r="F6" s="20"/>
      <c r="G6" s="20"/>
      <c r="H6" s="20"/>
      <c r="I6" s="20"/>
      <c r="J6" s="20"/>
    </row>
    <row r="7" spans="1:10" ht="12.75">
      <c r="A7" s="20" t="s">
        <v>114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52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54</v>
      </c>
      <c r="F12" s="32"/>
      <c r="G12" s="26"/>
      <c r="H12" s="26"/>
      <c r="I12" s="26"/>
      <c r="J12" s="8"/>
    </row>
    <row r="13" spans="1:8" ht="13.5" thickBot="1">
      <c r="A13" s="33" t="s">
        <v>2</v>
      </c>
      <c r="B13" s="34"/>
      <c r="C13" s="34"/>
      <c r="D13" s="34"/>
      <c r="E13" s="31" t="s">
        <v>13</v>
      </c>
      <c r="F13" s="78"/>
      <c r="G13" s="87" t="s">
        <v>96</v>
      </c>
      <c r="H13" s="77" t="s">
        <v>105</v>
      </c>
    </row>
    <row r="14" spans="1:8" ht="13.5" thickBot="1">
      <c r="A14" s="35" t="s">
        <v>3</v>
      </c>
      <c r="B14" s="34"/>
      <c r="C14" s="34"/>
      <c r="D14" s="36"/>
      <c r="E14" s="97"/>
      <c r="F14" s="98"/>
      <c r="G14" s="88"/>
      <c r="H14" s="84"/>
    </row>
    <row r="15" spans="1:8" ht="13.5" thickBot="1">
      <c r="A15" s="37" t="s">
        <v>4</v>
      </c>
      <c r="B15" s="38"/>
      <c r="C15" s="38"/>
      <c r="D15" s="36"/>
      <c r="E15" s="99">
        <v>110000</v>
      </c>
      <c r="F15" s="100"/>
      <c r="G15" s="89">
        <v>110000</v>
      </c>
      <c r="H15" s="85">
        <v>665.8</v>
      </c>
    </row>
    <row r="16" spans="1:8" ht="13.5" thickBot="1">
      <c r="A16" s="101" t="s">
        <v>107</v>
      </c>
      <c r="B16" s="102"/>
      <c r="C16" s="102"/>
      <c r="D16" s="103"/>
      <c r="E16" s="29"/>
      <c r="F16" s="79"/>
      <c r="G16" s="89"/>
      <c r="H16" s="85">
        <v>96425.6</v>
      </c>
    </row>
    <row r="17" spans="1:8" ht="13.5" thickBot="1">
      <c r="A17" s="37" t="s">
        <v>4</v>
      </c>
      <c r="B17" s="38"/>
      <c r="C17" s="38"/>
      <c r="D17" s="36"/>
      <c r="E17" s="99">
        <f>SUM(E15:E16)</f>
        <v>110000</v>
      </c>
      <c r="F17" s="100"/>
      <c r="G17" s="89">
        <f>SUM(G15:G16)</f>
        <v>110000</v>
      </c>
      <c r="H17" s="85">
        <f>H15+H16</f>
        <v>97091.40000000001</v>
      </c>
    </row>
    <row r="18" spans="1:8" ht="13.5" thickBot="1">
      <c r="A18" s="39" t="s">
        <v>5</v>
      </c>
      <c r="B18" s="40"/>
      <c r="C18" s="40"/>
      <c r="D18" s="41"/>
      <c r="E18" s="104"/>
      <c r="F18" s="105"/>
      <c r="G18" s="88"/>
      <c r="H18" s="84">
        <v>780</v>
      </c>
    </row>
    <row r="19" spans="1:8" ht="13.5" thickBot="1">
      <c r="A19" s="42" t="s">
        <v>79</v>
      </c>
      <c r="B19" s="43"/>
      <c r="C19" s="43"/>
      <c r="D19" s="36"/>
      <c r="E19" s="104"/>
      <c r="F19" s="105"/>
      <c r="G19" s="88"/>
      <c r="H19" s="84">
        <v>323.44</v>
      </c>
    </row>
    <row r="20" spans="1:8" ht="13.5" thickBot="1">
      <c r="A20" s="44" t="s">
        <v>6</v>
      </c>
      <c r="B20" s="45"/>
      <c r="C20" s="45"/>
      <c r="D20" s="46"/>
      <c r="E20" s="99"/>
      <c r="F20" s="100"/>
      <c r="G20" s="89"/>
      <c r="H20" s="85">
        <f>H18+H19</f>
        <v>1103.44</v>
      </c>
    </row>
    <row r="21" spans="1:8" ht="13.5" thickBot="1">
      <c r="A21" s="47" t="s">
        <v>7</v>
      </c>
      <c r="B21" s="48"/>
      <c r="C21" s="48"/>
      <c r="D21" s="49"/>
      <c r="E21" s="99">
        <v>171000</v>
      </c>
      <c r="F21" s="100"/>
      <c r="G21" s="89">
        <v>171000</v>
      </c>
      <c r="H21" s="85">
        <v>108364.23</v>
      </c>
    </row>
    <row r="22" spans="1:8" ht="13.5" thickBot="1">
      <c r="A22" s="50" t="s">
        <v>8</v>
      </c>
      <c r="B22" s="50"/>
      <c r="C22" s="50"/>
      <c r="D22" s="19"/>
      <c r="E22" s="105"/>
      <c r="F22" s="105"/>
      <c r="G22" s="88"/>
      <c r="H22" s="84">
        <v>52194.6</v>
      </c>
    </row>
    <row r="23" spans="1:8" ht="13.5" thickBot="1">
      <c r="A23" s="106" t="s">
        <v>80</v>
      </c>
      <c r="B23" s="106"/>
      <c r="C23" s="106"/>
      <c r="D23" s="106"/>
      <c r="E23" s="107"/>
      <c r="F23" s="105"/>
      <c r="G23" s="88"/>
      <c r="H23" s="84">
        <v>420.94</v>
      </c>
    </row>
    <row r="24" spans="1:8" ht="13.5" thickBot="1">
      <c r="A24" s="51" t="s">
        <v>76</v>
      </c>
      <c r="B24" s="52"/>
      <c r="C24" s="52"/>
      <c r="D24" s="53"/>
      <c r="E24" s="104"/>
      <c r="F24" s="105"/>
      <c r="G24" s="80"/>
      <c r="H24" s="86">
        <v>593615.43</v>
      </c>
    </row>
    <row r="25" spans="1:8" ht="13.5" thickBot="1">
      <c r="A25" s="54" t="s">
        <v>81</v>
      </c>
      <c r="B25" s="55"/>
      <c r="C25" s="55"/>
      <c r="D25" s="56"/>
      <c r="E25" s="104"/>
      <c r="F25" s="105"/>
      <c r="G25" s="80"/>
      <c r="H25" s="86">
        <v>35823.42</v>
      </c>
    </row>
    <row r="26" spans="1:8" ht="13.5" thickBot="1">
      <c r="A26" s="44" t="s">
        <v>75</v>
      </c>
      <c r="B26" s="45"/>
      <c r="C26" s="45"/>
      <c r="D26" s="46"/>
      <c r="E26" s="99">
        <v>393000</v>
      </c>
      <c r="F26" s="100"/>
      <c r="G26" s="89">
        <v>616200</v>
      </c>
      <c r="H26" s="85">
        <f>H22+H23+H24+H25</f>
        <v>682054.3900000001</v>
      </c>
    </row>
    <row r="27" spans="1:8" ht="13.5" thickBot="1">
      <c r="A27" s="42" t="s">
        <v>121</v>
      </c>
      <c r="B27" s="43"/>
      <c r="C27" s="43"/>
      <c r="D27" s="36"/>
      <c r="E27" s="99">
        <v>428000</v>
      </c>
      <c r="F27" s="108"/>
      <c r="G27" s="89">
        <v>500000</v>
      </c>
      <c r="H27" s="85">
        <v>0</v>
      </c>
    </row>
    <row r="28" spans="1:8" ht="12.75">
      <c r="A28" s="47" t="s">
        <v>95</v>
      </c>
      <c r="B28" s="48"/>
      <c r="C28" s="48"/>
      <c r="D28" s="49"/>
      <c r="E28" s="109"/>
      <c r="F28" s="110"/>
      <c r="G28" s="92"/>
      <c r="H28" s="84">
        <v>542971.35</v>
      </c>
    </row>
    <row r="29" spans="1:8" ht="12.75">
      <c r="A29" s="111" t="s">
        <v>101</v>
      </c>
      <c r="B29" s="112"/>
      <c r="C29" s="112"/>
      <c r="D29" s="113"/>
      <c r="E29" s="114"/>
      <c r="F29" s="115"/>
      <c r="G29" s="82"/>
      <c r="H29" s="84"/>
    </row>
    <row r="30" spans="1:8" ht="12.75">
      <c r="A30" s="116" t="s">
        <v>93</v>
      </c>
      <c r="B30" s="117"/>
      <c r="C30" s="117"/>
      <c r="D30" s="118"/>
      <c r="E30" s="115"/>
      <c r="F30" s="115"/>
      <c r="G30" s="82"/>
      <c r="H30" s="84">
        <v>-842</v>
      </c>
    </row>
    <row r="31" spans="1:8" ht="13.5" thickBot="1">
      <c r="A31" s="119" t="s">
        <v>85</v>
      </c>
      <c r="B31" s="120"/>
      <c r="C31" s="120"/>
      <c r="D31" s="121"/>
      <c r="E31" s="122"/>
      <c r="F31" s="123"/>
      <c r="G31" s="82"/>
      <c r="H31" s="84"/>
    </row>
    <row r="32" spans="1:8" ht="13.5" thickBot="1">
      <c r="A32" s="124" t="s">
        <v>94</v>
      </c>
      <c r="B32" s="125"/>
      <c r="C32" s="125"/>
      <c r="D32" s="126"/>
      <c r="E32" s="99"/>
      <c r="F32" s="100"/>
      <c r="G32" s="82"/>
      <c r="H32" s="84"/>
    </row>
    <row r="33" spans="1:8" ht="13.5" thickBot="1">
      <c r="A33" s="127" t="s">
        <v>103</v>
      </c>
      <c r="B33" s="128"/>
      <c r="C33" s="128"/>
      <c r="D33" s="129"/>
      <c r="E33" s="97"/>
      <c r="F33" s="98"/>
      <c r="G33" s="83">
        <v>288600</v>
      </c>
      <c r="H33" s="77">
        <v>288660</v>
      </c>
    </row>
    <row r="34" spans="1:8" ht="13.5" thickBot="1">
      <c r="A34" s="44" t="s">
        <v>9</v>
      </c>
      <c r="B34" s="40"/>
      <c r="C34" s="40"/>
      <c r="D34" s="41"/>
      <c r="E34" s="99">
        <f>E17+E20+E21+E26+E27</f>
        <v>1102000</v>
      </c>
      <c r="F34" s="100"/>
      <c r="G34" s="81">
        <f>G17+G20+G21+G26+G27+G28+G30+G33</f>
        <v>1685800</v>
      </c>
      <c r="H34" s="85">
        <f>H17+H20+H21+H26+H27+H28+H30+H33</f>
        <v>1719402.81</v>
      </c>
    </row>
    <row r="35" spans="1:8" ht="13.5" thickBot="1">
      <c r="A35" s="42" t="s">
        <v>116</v>
      </c>
      <c r="B35" s="38"/>
      <c r="C35" s="38"/>
      <c r="D35" s="36"/>
      <c r="E35" s="99">
        <v>1823000</v>
      </c>
      <c r="F35" s="100"/>
      <c r="G35" s="90">
        <v>1914000</v>
      </c>
      <c r="H35" s="85">
        <v>1914000</v>
      </c>
    </row>
    <row r="36" spans="1:8" ht="13.5" thickBot="1">
      <c r="A36" s="39" t="s">
        <v>10</v>
      </c>
      <c r="B36" s="45"/>
      <c r="C36" s="45"/>
      <c r="D36" s="41"/>
      <c r="E36" s="99">
        <v>102000</v>
      </c>
      <c r="F36" s="100"/>
      <c r="G36" s="89">
        <v>102000</v>
      </c>
      <c r="H36" s="85">
        <v>102000</v>
      </c>
    </row>
    <row r="37" spans="1:8" ht="13.5" thickBot="1">
      <c r="A37" s="42" t="s">
        <v>11</v>
      </c>
      <c r="B37" s="38"/>
      <c r="C37" s="38"/>
      <c r="D37" s="36"/>
      <c r="E37" s="99">
        <v>12000</v>
      </c>
      <c r="F37" s="100"/>
      <c r="G37" s="89">
        <v>12000</v>
      </c>
      <c r="H37" s="85">
        <v>12000</v>
      </c>
    </row>
    <row r="38" spans="1:8" ht="13.5" thickBot="1">
      <c r="A38" s="39" t="s">
        <v>106</v>
      </c>
      <c r="B38" s="40"/>
      <c r="C38" s="40"/>
      <c r="D38" s="41"/>
      <c r="E38" s="99">
        <v>80000</v>
      </c>
      <c r="F38" s="100"/>
      <c r="G38" s="89">
        <v>80000</v>
      </c>
      <c r="H38" s="85">
        <f>G38</f>
        <v>80000</v>
      </c>
    </row>
    <row r="39" spans="1:8" ht="13.5" thickBot="1">
      <c r="A39" s="37" t="s">
        <v>9</v>
      </c>
      <c r="B39" s="43"/>
      <c r="C39" s="43"/>
      <c r="D39" s="36"/>
      <c r="E39" s="99">
        <f>SUM(E35:E38)</f>
        <v>2017000</v>
      </c>
      <c r="F39" s="100"/>
      <c r="G39" s="89">
        <f>G35+G36+G37+G38</f>
        <v>2108000</v>
      </c>
      <c r="H39" s="85">
        <f>H35+H36+H37</f>
        <v>2028000</v>
      </c>
    </row>
    <row r="40" spans="1:8" ht="13.5" thickBot="1">
      <c r="A40" s="37" t="s">
        <v>12</v>
      </c>
      <c r="B40" s="34"/>
      <c r="C40" s="34"/>
      <c r="D40" s="36"/>
      <c r="E40" s="99">
        <f>E34+E39</f>
        <v>3119000</v>
      </c>
      <c r="F40" s="100"/>
      <c r="G40" s="91">
        <f>G17+G21+G26+G27+G33+G35+G36+G37+G38</f>
        <v>3793800</v>
      </c>
      <c r="H40" s="85">
        <f>H34+H35+H36+H37+H38</f>
        <v>3827402.81</v>
      </c>
    </row>
    <row r="41" spans="1:10" ht="12.75">
      <c r="A41" s="45"/>
      <c r="B41" s="8"/>
      <c r="C41" s="8"/>
      <c r="D41" s="8"/>
      <c r="E41" s="58"/>
      <c r="F41" s="58"/>
      <c r="G41" s="59"/>
      <c r="H41" s="59"/>
      <c r="I41" s="58"/>
      <c r="J41" s="8"/>
    </row>
    <row r="42" spans="1:10" ht="12.75">
      <c r="A42" s="26"/>
      <c r="B42" s="26"/>
      <c r="C42" s="26"/>
      <c r="D42" s="26"/>
      <c r="E42" s="32" t="s">
        <v>55</v>
      </c>
      <c r="F42" s="26"/>
      <c r="G42" s="26"/>
      <c r="H42" s="26"/>
      <c r="I42" s="26"/>
      <c r="J42" s="26"/>
    </row>
    <row r="43" spans="1:10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3.5" thickBot="1">
      <c r="A44" s="4" t="s">
        <v>17</v>
      </c>
      <c r="B44" s="33"/>
      <c r="C44" s="34"/>
      <c r="D44" s="34"/>
      <c r="E44" s="34"/>
      <c r="F44" s="36"/>
      <c r="G44" s="4" t="s">
        <v>24</v>
      </c>
      <c r="H44" s="4"/>
      <c r="I44" s="4" t="s">
        <v>98</v>
      </c>
      <c r="J44" s="74" t="s">
        <v>97</v>
      </c>
    </row>
    <row r="45" spans="1:10" ht="12.75">
      <c r="A45" s="5" t="s">
        <v>18</v>
      </c>
      <c r="B45" s="4" t="s">
        <v>14</v>
      </c>
      <c r="C45" s="4" t="s">
        <v>14</v>
      </c>
      <c r="D45" s="4" t="s">
        <v>14</v>
      </c>
      <c r="E45" s="4" t="s">
        <v>14</v>
      </c>
      <c r="F45" s="17" t="s">
        <v>14</v>
      </c>
      <c r="G45" s="5" t="s">
        <v>25</v>
      </c>
      <c r="H45" s="5" t="s">
        <v>117</v>
      </c>
      <c r="I45" s="5" t="s">
        <v>99</v>
      </c>
      <c r="J45" s="75" t="s">
        <v>29</v>
      </c>
    </row>
    <row r="46" spans="1:10" ht="12.75">
      <c r="A46" s="5" t="s">
        <v>20</v>
      </c>
      <c r="B46" s="5" t="s">
        <v>15</v>
      </c>
      <c r="C46" s="5" t="s">
        <v>16</v>
      </c>
      <c r="D46" s="5" t="s">
        <v>21</v>
      </c>
      <c r="E46" s="5" t="s">
        <v>22</v>
      </c>
      <c r="F46" s="18" t="s">
        <v>23</v>
      </c>
      <c r="G46" s="5" t="s">
        <v>26</v>
      </c>
      <c r="H46" s="5" t="s">
        <v>100</v>
      </c>
      <c r="I46" s="72"/>
      <c r="J46" s="75"/>
    </row>
    <row r="47" spans="1:10" ht="12.75">
      <c r="A47" s="5" t="s">
        <v>19</v>
      </c>
      <c r="B47" s="5"/>
      <c r="C47" s="5"/>
      <c r="D47" s="5"/>
      <c r="E47" s="5"/>
      <c r="F47" s="18"/>
      <c r="G47" s="5" t="s">
        <v>27</v>
      </c>
      <c r="H47" s="5" t="s">
        <v>118</v>
      </c>
      <c r="I47" s="5"/>
      <c r="J47" s="75"/>
    </row>
    <row r="48" spans="1:10" ht="12.75">
      <c r="A48" s="5"/>
      <c r="B48" s="5"/>
      <c r="C48" s="5"/>
      <c r="D48" s="5"/>
      <c r="E48" s="5"/>
      <c r="F48" s="18"/>
      <c r="G48" s="5" t="s">
        <v>28</v>
      </c>
      <c r="H48" s="5"/>
      <c r="I48" s="5"/>
      <c r="J48" s="75"/>
    </row>
    <row r="49" spans="1:10" ht="12.75">
      <c r="A49" s="22" t="s">
        <v>30</v>
      </c>
      <c r="B49" s="21" t="s">
        <v>37</v>
      </c>
      <c r="C49" s="21" t="s">
        <v>38</v>
      </c>
      <c r="D49" s="21" t="s">
        <v>39</v>
      </c>
      <c r="E49" s="21" t="s">
        <v>108</v>
      </c>
      <c r="F49" s="22">
        <v>211</v>
      </c>
      <c r="G49" s="19">
        <v>575000</v>
      </c>
      <c r="H49" s="19">
        <v>615600</v>
      </c>
      <c r="I49" s="19">
        <v>615598</v>
      </c>
      <c r="J49" s="19">
        <v>615598</v>
      </c>
    </row>
    <row r="50" spans="1:10" ht="12.75">
      <c r="A50" s="19"/>
      <c r="B50" s="21"/>
      <c r="C50" s="21"/>
      <c r="D50" s="21"/>
      <c r="E50" s="21" t="s">
        <v>108</v>
      </c>
      <c r="F50" s="22">
        <v>213</v>
      </c>
      <c r="G50" s="19">
        <v>174000</v>
      </c>
      <c r="H50" s="19">
        <v>211700</v>
      </c>
      <c r="I50" s="19">
        <v>211672.75</v>
      </c>
      <c r="J50" s="19">
        <v>211672.75</v>
      </c>
    </row>
    <row r="51" spans="1:10" ht="12" customHeight="1">
      <c r="A51" s="19"/>
      <c r="B51" s="21"/>
      <c r="C51" s="21"/>
      <c r="D51" s="21"/>
      <c r="E51" s="21" t="s">
        <v>109</v>
      </c>
      <c r="F51" s="22">
        <v>221</v>
      </c>
      <c r="G51" s="19">
        <v>50000</v>
      </c>
      <c r="H51" s="19">
        <v>70500</v>
      </c>
      <c r="I51" s="19">
        <v>70480</v>
      </c>
      <c r="J51" s="19">
        <v>70480</v>
      </c>
    </row>
    <row r="52" spans="1:10" ht="12.75" hidden="1">
      <c r="A52" s="19"/>
      <c r="B52" s="21"/>
      <c r="C52" s="21"/>
      <c r="D52" s="21"/>
      <c r="E52" s="21"/>
      <c r="F52" s="22">
        <v>221</v>
      </c>
      <c r="G52" s="19">
        <v>18000</v>
      </c>
      <c r="H52" s="19"/>
      <c r="I52" s="19"/>
      <c r="J52" s="19"/>
    </row>
    <row r="53" spans="1:10" ht="11.25" customHeight="1">
      <c r="A53" s="19"/>
      <c r="B53" s="21"/>
      <c r="C53" s="21"/>
      <c r="D53" s="21"/>
      <c r="E53" s="21" t="s">
        <v>109</v>
      </c>
      <c r="F53" s="22">
        <v>222</v>
      </c>
      <c r="G53" s="19">
        <v>142500</v>
      </c>
      <c r="H53" s="19">
        <v>142500</v>
      </c>
      <c r="I53" s="19">
        <v>142500</v>
      </c>
      <c r="J53" s="19">
        <v>142500</v>
      </c>
    </row>
    <row r="54" spans="1:10" ht="12.75" hidden="1">
      <c r="A54" s="19"/>
      <c r="B54" s="21"/>
      <c r="C54" s="21"/>
      <c r="D54" s="21"/>
      <c r="E54" s="21"/>
      <c r="F54" s="22">
        <v>226</v>
      </c>
      <c r="G54" s="19">
        <v>221000</v>
      </c>
      <c r="H54" s="19"/>
      <c r="I54" s="19"/>
      <c r="J54" s="19"/>
    </row>
    <row r="55" spans="1:10" ht="12.75">
      <c r="A55" s="19"/>
      <c r="B55" s="21"/>
      <c r="C55" s="21"/>
      <c r="D55" s="21"/>
      <c r="E55" s="21" t="s">
        <v>109</v>
      </c>
      <c r="F55" s="22">
        <v>225</v>
      </c>
      <c r="G55" s="19">
        <v>10000</v>
      </c>
      <c r="H55" s="19">
        <v>4000</v>
      </c>
      <c r="I55" s="19">
        <v>3620</v>
      </c>
      <c r="J55" s="19">
        <v>3620</v>
      </c>
    </row>
    <row r="56" spans="1:10" ht="12.75">
      <c r="A56" s="19"/>
      <c r="B56" s="21"/>
      <c r="C56" s="21"/>
      <c r="D56" s="21"/>
      <c r="E56" s="21" t="s">
        <v>109</v>
      </c>
      <c r="F56" s="22">
        <v>226</v>
      </c>
      <c r="G56" s="19">
        <v>70000</v>
      </c>
      <c r="H56" s="19">
        <v>77600</v>
      </c>
      <c r="I56" s="19">
        <v>77588.55</v>
      </c>
      <c r="J56" s="19">
        <v>77588.55</v>
      </c>
    </row>
    <row r="57" spans="1:10" ht="12.75">
      <c r="A57" s="19"/>
      <c r="B57" s="21"/>
      <c r="C57" s="21"/>
      <c r="D57" s="21"/>
      <c r="E57" s="21" t="s">
        <v>110</v>
      </c>
      <c r="F57" s="22">
        <v>290</v>
      </c>
      <c r="G57" s="19">
        <v>5000</v>
      </c>
      <c r="H57" s="19">
        <v>0</v>
      </c>
      <c r="I57" s="19"/>
      <c r="J57" s="19"/>
    </row>
    <row r="58" spans="1:10" ht="12.75">
      <c r="A58" s="19"/>
      <c r="B58" s="21"/>
      <c r="C58" s="21"/>
      <c r="D58" s="21"/>
      <c r="E58" s="21" t="s">
        <v>109</v>
      </c>
      <c r="F58" s="22">
        <v>290</v>
      </c>
      <c r="G58" s="19">
        <v>215000</v>
      </c>
      <c r="H58" s="19">
        <v>316000</v>
      </c>
      <c r="I58" s="19">
        <v>316000</v>
      </c>
      <c r="J58" s="19">
        <v>316000</v>
      </c>
    </row>
    <row r="59" spans="1:10" ht="12.75">
      <c r="A59" s="19"/>
      <c r="B59" s="19"/>
      <c r="C59" s="19"/>
      <c r="D59" s="19"/>
      <c r="E59" s="27">
        <v>244</v>
      </c>
      <c r="F59" s="23">
        <v>310</v>
      </c>
      <c r="G59" s="61">
        <v>10000</v>
      </c>
      <c r="H59" s="61">
        <v>0</v>
      </c>
      <c r="I59" s="19"/>
      <c r="J59" s="19"/>
    </row>
    <row r="60" spans="1:10" ht="12.75">
      <c r="A60" s="19"/>
      <c r="B60" s="19"/>
      <c r="C60" s="19"/>
      <c r="D60" s="19"/>
      <c r="E60" s="27">
        <v>244</v>
      </c>
      <c r="F60" s="22">
        <v>340</v>
      </c>
      <c r="G60" s="19">
        <v>130000</v>
      </c>
      <c r="H60" s="19">
        <v>340600</v>
      </c>
      <c r="I60" s="19">
        <v>340576</v>
      </c>
      <c r="J60" s="19">
        <v>340576</v>
      </c>
    </row>
    <row r="61" spans="1:10" ht="12.75" hidden="1">
      <c r="A61" s="22"/>
      <c r="B61" s="21"/>
      <c r="C61" s="21"/>
      <c r="D61" s="21"/>
      <c r="E61" s="21"/>
      <c r="F61" s="22"/>
      <c r="G61" s="19"/>
      <c r="H61" s="19"/>
      <c r="I61" s="19"/>
      <c r="J61" s="19"/>
    </row>
    <row r="62" spans="1:10" ht="12.75" hidden="1">
      <c r="A62" s="19"/>
      <c r="B62" s="21"/>
      <c r="C62" s="21"/>
      <c r="D62" s="21"/>
      <c r="E62" s="21"/>
      <c r="F62" s="22"/>
      <c r="G62" s="19"/>
      <c r="H62" s="19"/>
      <c r="I62" s="19"/>
      <c r="J62" s="19"/>
    </row>
    <row r="63" spans="1:10" ht="12.75" hidden="1">
      <c r="A63" s="19"/>
      <c r="B63" s="21"/>
      <c r="C63" s="21"/>
      <c r="D63" s="21"/>
      <c r="E63" s="21"/>
      <c r="F63" s="22"/>
      <c r="G63" s="19"/>
      <c r="H63" s="19"/>
      <c r="I63" s="19"/>
      <c r="J63" s="19"/>
    </row>
    <row r="64" spans="1:10" ht="12.75" hidden="1">
      <c r="A64" s="19"/>
      <c r="B64" s="21"/>
      <c r="C64" s="21"/>
      <c r="D64" s="21"/>
      <c r="E64" s="21"/>
      <c r="F64" s="22"/>
      <c r="G64" s="22"/>
      <c r="H64" s="22"/>
      <c r="I64" s="22"/>
      <c r="J64" s="22"/>
    </row>
    <row r="65" spans="1:10" ht="12.75" hidden="1">
      <c r="A65" s="22"/>
      <c r="B65" s="21"/>
      <c r="C65" s="21"/>
      <c r="D65" s="21"/>
      <c r="E65" s="21"/>
      <c r="F65" s="22"/>
      <c r="G65" s="22"/>
      <c r="H65" s="22"/>
      <c r="I65" s="22"/>
      <c r="J65" s="22"/>
    </row>
    <row r="66" spans="1:10" ht="12.75">
      <c r="A66" s="19" t="s">
        <v>9</v>
      </c>
      <c r="B66" s="21"/>
      <c r="C66" s="21"/>
      <c r="D66" s="21"/>
      <c r="E66" s="21"/>
      <c r="F66" s="22"/>
      <c r="G66" s="22">
        <f>G49+G50+G51+G53+G55+G56+G57+G58+G59+G60</f>
        <v>1381500</v>
      </c>
      <c r="H66" s="22">
        <f>SUM(H49:H65)</f>
        <v>1778500</v>
      </c>
      <c r="I66" s="22">
        <f>SUM(I49:I65)</f>
        <v>1778035.3</v>
      </c>
      <c r="J66" s="22">
        <f>J49+J50+J51+J53+J55+J56+J58+J60</f>
        <v>1778035.3</v>
      </c>
    </row>
    <row r="67" spans="1:10" ht="12.75">
      <c r="A67" s="22" t="s">
        <v>31</v>
      </c>
      <c r="B67" s="21" t="s">
        <v>37</v>
      </c>
      <c r="C67" s="21" t="s">
        <v>115</v>
      </c>
      <c r="D67" s="21" t="s">
        <v>40</v>
      </c>
      <c r="E67" s="21" t="s">
        <v>111</v>
      </c>
      <c r="F67" s="22">
        <v>290</v>
      </c>
      <c r="G67" s="22">
        <v>50000</v>
      </c>
      <c r="H67" s="22">
        <v>0</v>
      </c>
      <c r="I67" s="22">
        <v>0</v>
      </c>
      <c r="J67" s="22">
        <v>0</v>
      </c>
    </row>
    <row r="68" spans="1:10" ht="12.75">
      <c r="A68" s="22" t="s">
        <v>1</v>
      </c>
      <c r="B68" s="21" t="s">
        <v>37</v>
      </c>
      <c r="C68" s="21" t="s">
        <v>77</v>
      </c>
      <c r="D68" s="21" t="s">
        <v>41</v>
      </c>
      <c r="E68" s="21" t="s">
        <v>109</v>
      </c>
      <c r="F68" s="22">
        <v>226</v>
      </c>
      <c r="G68" s="19"/>
      <c r="H68" s="19"/>
      <c r="I68" s="19"/>
      <c r="J68" s="19"/>
    </row>
    <row r="69" spans="1:10" ht="12.75">
      <c r="A69" s="19"/>
      <c r="B69" s="21" t="s">
        <v>37</v>
      </c>
      <c r="C69" s="21" t="s">
        <v>104</v>
      </c>
      <c r="D69" s="21" t="s">
        <v>41</v>
      </c>
      <c r="E69" s="21" t="s">
        <v>109</v>
      </c>
      <c r="F69" s="22">
        <v>340</v>
      </c>
      <c r="G69" s="19">
        <v>12000</v>
      </c>
      <c r="H69" s="19">
        <v>12000</v>
      </c>
      <c r="I69" s="19">
        <v>12000</v>
      </c>
      <c r="J69" s="19">
        <v>12000</v>
      </c>
    </row>
    <row r="70" spans="1:10" ht="12.75">
      <c r="A70" s="19" t="s">
        <v>9</v>
      </c>
      <c r="B70" s="21"/>
      <c r="C70" s="21"/>
      <c r="D70" s="21"/>
      <c r="E70" s="21"/>
      <c r="F70" s="22"/>
      <c r="G70" s="22">
        <f>SUM(G68:G69)</f>
        <v>12000</v>
      </c>
      <c r="H70" s="22">
        <v>12000</v>
      </c>
      <c r="I70" s="22">
        <f>I69</f>
        <v>12000</v>
      </c>
      <c r="J70" s="22">
        <f>SUM(J68:J69)</f>
        <v>12000</v>
      </c>
    </row>
    <row r="71" spans="1:10" ht="12.75" hidden="1">
      <c r="A71" s="19"/>
      <c r="B71" s="21"/>
      <c r="C71" s="21"/>
      <c r="D71" s="21"/>
      <c r="E71" s="21"/>
      <c r="F71" s="22">
        <v>310</v>
      </c>
      <c r="G71" s="19"/>
      <c r="H71" s="19"/>
      <c r="I71" s="19"/>
      <c r="J71" s="19"/>
    </row>
    <row r="72" spans="1:10" ht="12.75" hidden="1">
      <c r="A72" s="19"/>
      <c r="B72" s="21"/>
      <c r="C72" s="21"/>
      <c r="D72" s="21"/>
      <c r="E72" s="21"/>
      <c r="F72" s="22">
        <v>340</v>
      </c>
      <c r="G72" s="19"/>
      <c r="H72" s="19"/>
      <c r="I72" s="19"/>
      <c r="J72" s="19"/>
    </row>
    <row r="73" spans="1:10" ht="12.75">
      <c r="A73" s="22" t="s">
        <v>32</v>
      </c>
      <c r="B73" s="21" t="s">
        <v>37</v>
      </c>
      <c r="C73" s="21" t="s">
        <v>77</v>
      </c>
      <c r="D73" s="21" t="s">
        <v>42</v>
      </c>
      <c r="E73" s="21" t="s">
        <v>112</v>
      </c>
      <c r="F73" s="22">
        <v>226</v>
      </c>
      <c r="G73" s="19">
        <v>830000</v>
      </c>
      <c r="H73" s="19">
        <v>827200</v>
      </c>
      <c r="I73" s="19">
        <v>827138</v>
      </c>
      <c r="J73" s="19">
        <v>827138</v>
      </c>
    </row>
    <row r="74" spans="1:10" ht="12.75">
      <c r="A74" s="22"/>
      <c r="B74" s="21"/>
      <c r="C74" s="21"/>
      <c r="D74" s="21"/>
      <c r="E74" s="21" t="s">
        <v>109</v>
      </c>
      <c r="F74" s="22">
        <v>226</v>
      </c>
      <c r="G74" s="19">
        <v>40000</v>
      </c>
      <c r="H74" s="19">
        <v>10000</v>
      </c>
      <c r="I74" s="19">
        <v>10000</v>
      </c>
      <c r="J74" s="19">
        <v>10000</v>
      </c>
    </row>
    <row r="75" spans="1:10" ht="12.75">
      <c r="A75" s="19"/>
      <c r="B75" s="19"/>
      <c r="C75" s="19"/>
      <c r="D75" s="19"/>
      <c r="E75" s="27">
        <v>244</v>
      </c>
      <c r="F75" s="23">
        <v>310</v>
      </c>
      <c r="G75" s="19">
        <v>10000</v>
      </c>
      <c r="H75" s="19">
        <v>0</v>
      </c>
      <c r="I75" s="19"/>
      <c r="J75" s="19"/>
    </row>
    <row r="76" spans="1:10" ht="12.75">
      <c r="A76" s="19"/>
      <c r="B76" s="19"/>
      <c r="C76" s="19"/>
      <c r="D76" s="19"/>
      <c r="E76" s="27">
        <v>244</v>
      </c>
      <c r="F76" s="23">
        <v>340</v>
      </c>
      <c r="G76" s="19">
        <v>20000</v>
      </c>
      <c r="H76" s="19">
        <v>0</v>
      </c>
      <c r="I76" s="19"/>
      <c r="J76" s="19"/>
    </row>
    <row r="77" spans="1:10" ht="12.75">
      <c r="A77" s="19" t="s">
        <v>9</v>
      </c>
      <c r="B77" s="21"/>
      <c r="C77" s="21"/>
      <c r="D77" s="21"/>
      <c r="E77" s="21"/>
      <c r="F77" s="22"/>
      <c r="G77" s="22">
        <f>G73+G74+G75+G76</f>
        <v>900000</v>
      </c>
      <c r="H77" s="22">
        <f>SUM(H73:H76)</f>
        <v>837200</v>
      </c>
      <c r="I77" s="22">
        <f>SUM(I73:I76)</f>
        <v>837138</v>
      </c>
      <c r="J77" s="22">
        <f>SUM(J73:J76)</f>
        <v>837138</v>
      </c>
    </row>
    <row r="78" spans="1:10" ht="12.75">
      <c r="A78" s="22" t="s">
        <v>33</v>
      </c>
      <c r="B78" s="21" t="s">
        <v>37</v>
      </c>
      <c r="C78" s="21" t="s">
        <v>43</v>
      </c>
      <c r="D78" s="21" t="s">
        <v>44</v>
      </c>
      <c r="E78" s="21" t="s">
        <v>112</v>
      </c>
      <c r="F78" s="22">
        <v>211</v>
      </c>
      <c r="G78" s="19">
        <v>119000</v>
      </c>
      <c r="H78" s="19">
        <v>141500</v>
      </c>
      <c r="I78" s="63">
        <v>141500</v>
      </c>
      <c r="J78" s="19">
        <v>141500</v>
      </c>
    </row>
    <row r="79" spans="1:10" ht="12.75" hidden="1">
      <c r="A79" s="19"/>
      <c r="B79" s="21"/>
      <c r="C79" s="21"/>
      <c r="D79" s="21"/>
      <c r="E79" s="21"/>
      <c r="F79" s="22">
        <v>226</v>
      </c>
      <c r="G79" s="19"/>
      <c r="H79" s="19"/>
      <c r="I79" s="19"/>
      <c r="J79" s="19"/>
    </row>
    <row r="80" spans="1:10" ht="12.75" hidden="1">
      <c r="A80" s="19"/>
      <c r="B80" s="21"/>
      <c r="C80" s="21"/>
      <c r="D80" s="21"/>
      <c r="E80" s="21"/>
      <c r="F80" s="22">
        <v>290</v>
      </c>
      <c r="G80" s="19"/>
      <c r="H80" s="19"/>
      <c r="I80" s="19"/>
      <c r="J80" s="19"/>
    </row>
    <row r="81" spans="1:10" ht="12.75" hidden="1">
      <c r="A81" s="19"/>
      <c r="B81" s="21"/>
      <c r="C81" s="21"/>
      <c r="D81" s="21"/>
      <c r="E81" s="21"/>
      <c r="F81" s="22">
        <v>340</v>
      </c>
      <c r="G81" s="19"/>
      <c r="H81" s="19"/>
      <c r="I81" s="19"/>
      <c r="J81" s="19"/>
    </row>
    <row r="82" spans="1:10" ht="12.75">
      <c r="A82" s="19"/>
      <c r="B82" s="21"/>
      <c r="C82" s="21"/>
      <c r="D82" s="21"/>
      <c r="E82" s="21" t="s">
        <v>112</v>
      </c>
      <c r="F82" s="22">
        <v>213</v>
      </c>
      <c r="G82" s="19">
        <v>36000</v>
      </c>
      <c r="H82" s="19">
        <v>43500</v>
      </c>
      <c r="I82" s="63">
        <v>42624</v>
      </c>
      <c r="J82" s="19">
        <v>42624</v>
      </c>
    </row>
    <row r="83" spans="1:10" ht="12.75">
      <c r="A83" s="24"/>
      <c r="B83" s="24"/>
      <c r="C83" s="24"/>
      <c r="D83" s="24"/>
      <c r="E83" s="76">
        <v>244</v>
      </c>
      <c r="F83" s="25">
        <v>226</v>
      </c>
      <c r="G83" s="24">
        <v>10000</v>
      </c>
      <c r="H83" s="8">
        <v>10000</v>
      </c>
      <c r="I83" s="26">
        <v>10000</v>
      </c>
      <c r="J83" s="24">
        <v>10000</v>
      </c>
    </row>
    <row r="84" spans="1:10" ht="12.75">
      <c r="A84" s="19"/>
      <c r="B84" s="19"/>
      <c r="C84" s="19"/>
      <c r="D84" s="19"/>
      <c r="E84" s="27">
        <v>244</v>
      </c>
      <c r="F84" s="23">
        <v>340</v>
      </c>
      <c r="G84" s="19">
        <v>4000</v>
      </c>
      <c r="H84" s="19">
        <v>0</v>
      </c>
      <c r="I84" s="19"/>
      <c r="J84" s="19"/>
    </row>
    <row r="85" spans="1:10" ht="12.75" hidden="1">
      <c r="A85" s="19" t="s">
        <v>9</v>
      </c>
      <c r="B85" s="19"/>
      <c r="C85" s="19"/>
      <c r="D85" s="19"/>
      <c r="E85" s="19"/>
      <c r="F85" s="19"/>
      <c r="G85" s="22">
        <f>SUM(G77:G81)</f>
        <v>1019000</v>
      </c>
      <c r="H85" s="22"/>
      <c r="I85" s="64"/>
      <c r="J85" s="22"/>
    </row>
    <row r="86" spans="1:10" ht="12.75" hidden="1">
      <c r="A86" s="19"/>
      <c r="B86" s="21"/>
      <c r="C86" s="21"/>
      <c r="D86" s="21"/>
      <c r="E86" s="21"/>
      <c r="F86" s="22"/>
      <c r="G86" s="19"/>
      <c r="H86" s="19"/>
      <c r="I86" s="19"/>
      <c r="J86" s="19"/>
    </row>
    <row r="87" spans="1:10" ht="12.75">
      <c r="A87" s="19" t="s">
        <v>9</v>
      </c>
      <c r="B87" s="21"/>
      <c r="C87" s="21"/>
      <c r="D87" s="21"/>
      <c r="E87" s="21"/>
      <c r="F87" s="22"/>
      <c r="G87" s="22">
        <f>G78+G82+G83+G84</f>
        <v>169000</v>
      </c>
      <c r="H87" s="22">
        <f>SUM(H78:H86)</f>
        <v>195000</v>
      </c>
      <c r="I87" s="64">
        <f>SUM(I78:I86)</f>
        <v>194124</v>
      </c>
      <c r="J87" s="22">
        <f>SUM(J78:J86)</f>
        <v>194124</v>
      </c>
    </row>
    <row r="88" spans="1:10" ht="12.75">
      <c r="A88" s="22" t="s">
        <v>102</v>
      </c>
      <c r="B88" s="21" t="s">
        <v>37</v>
      </c>
      <c r="C88" s="21" t="s">
        <v>43</v>
      </c>
      <c r="D88" s="21" t="s">
        <v>78</v>
      </c>
      <c r="E88" s="21" t="s">
        <v>112</v>
      </c>
      <c r="F88" s="22">
        <v>211</v>
      </c>
      <c r="G88" s="19">
        <v>121000</v>
      </c>
      <c r="H88" s="19">
        <v>141000</v>
      </c>
      <c r="I88" s="19">
        <v>140252</v>
      </c>
      <c r="J88" s="19">
        <v>140252</v>
      </c>
    </row>
    <row r="89" spans="1:10" ht="12.75">
      <c r="A89" s="19"/>
      <c r="B89" s="21"/>
      <c r="C89" s="21"/>
      <c r="D89" s="21"/>
      <c r="E89" s="21" t="s">
        <v>112</v>
      </c>
      <c r="F89" s="22">
        <v>213</v>
      </c>
      <c r="G89" s="19">
        <v>37000</v>
      </c>
      <c r="H89" s="19">
        <v>43000</v>
      </c>
      <c r="I89" s="19">
        <v>42273</v>
      </c>
      <c r="J89" s="19">
        <v>42273</v>
      </c>
    </row>
    <row r="90" spans="1:10" ht="12.75" hidden="1">
      <c r="A90" s="19" t="s">
        <v>9</v>
      </c>
      <c r="B90" s="21"/>
      <c r="C90" s="21"/>
      <c r="D90" s="21"/>
      <c r="E90" s="21"/>
      <c r="F90" s="22"/>
      <c r="G90" s="22">
        <f>G88+G89</f>
        <v>158000</v>
      </c>
      <c r="H90" s="22"/>
      <c r="I90" s="22"/>
      <c r="J90" s="22"/>
    </row>
    <row r="91" spans="1:10" ht="12.75" hidden="1">
      <c r="A91" s="19"/>
      <c r="B91" s="21"/>
      <c r="C91" s="21"/>
      <c r="D91" s="21"/>
      <c r="E91" s="21"/>
      <c r="F91" s="22"/>
      <c r="G91" s="19"/>
      <c r="H91" s="19"/>
      <c r="I91" s="19"/>
      <c r="J91" s="19"/>
    </row>
    <row r="92" spans="1:10" ht="12.75" hidden="1">
      <c r="A92" s="19"/>
      <c r="B92" s="21"/>
      <c r="C92" s="21"/>
      <c r="D92" s="21"/>
      <c r="E92" s="21"/>
      <c r="F92" s="22"/>
      <c r="G92" s="19"/>
      <c r="H92" s="19"/>
      <c r="I92" s="19"/>
      <c r="J92" s="19"/>
    </row>
    <row r="93" spans="1:10" ht="12.75">
      <c r="A93" s="19" t="s">
        <v>9</v>
      </c>
      <c r="B93" s="21"/>
      <c r="C93" s="21"/>
      <c r="D93" s="21"/>
      <c r="E93" s="21"/>
      <c r="F93" s="22"/>
      <c r="G93" s="22">
        <f>G88+G89</f>
        <v>158000</v>
      </c>
      <c r="H93" s="22">
        <f>SUM(H88:H92)</f>
        <v>184000</v>
      </c>
      <c r="I93" s="22">
        <f>I88+I89</f>
        <v>182525</v>
      </c>
      <c r="J93" s="22">
        <f>J88+J89</f>
        <v>182525</v>
      </c>
    </row>
    <row r="94" spans="1:10" ht="12" customHeight="1">
      <c r="A94" s="22" t="s">
        <v>34</v>
      </c>
      <c r="B94" s="21" t="s">
        <v>37</v>
      </c>
      <c r="C94" s="21" t="s">
        <v>43</v>
      </c>
      <c r="D94" s="21" t="s">
        <v>45</v>
      </c>
      <c r="E94" s="21" t="s">
        <v>112</v>
      </c>
      <c r="F94" s="22">
        <v>211</v>
      </c>
      <c r="G94" s="19">
        <v>109000</v>
      </c>
      <c r="H94" s="19">
        <v>132000</v>
      </c>
      <c r="I94" s="19">
        <v>131888</v>
      </c>
      <c r="J94" s="19">
        <v>131888</v>
      </c>
    </row>
    <row r="95" spans="1:10" ht="0.75" customHeight="1" hidden="1">
      <c r="A95" s="19"/>
      <c r="B95" s="19"/>
      <c r="C95" s="19"/>
      <c r="D95" s="19"/>
      <c r="E95" s="19"/>
      <c r="F95" s="22">
        <v>213</v>
      </c>
      <c r="G95" s="19">
        <v>21000</v>
      </c>
      <c r="H95" s="19"/>
      <c r="I95" s="19"/>
      <c r="J95" s="19"/>
    </row>
    <row r="96" spans="1:10" ht="12.75" hidden="1">
      <c r="A96" s="22"/>
      <c r="B96" s="21"/>
      <c r="C96" s="21"/>
      <c r="D96" s="21"/>
      <c r="E96" s="21"/>
      <c r="F96" s="22">
        <v>310</v>
      </c>
      <c r="G96" s="19"/>
      <c r="H96" s="19"/>
      <c r="I96" s="19"/>
      <c r="J96" s="19"/>
    </row>
    <row r="97" spans="1:10" ht="12.75" hidden="1">
      <c r="A97" s="19"/>
      <c r="B97" s="21"/>
      <c r="C97" s="21"/>
      <c r="D97" s="21"/>
      <c r="E97" s="21"/>
      <c r="F97" s="22"/>
      <c r="G97" s="19"/>
      <c r="H97" s="19"/>
      <c r="I97" s="19"/>
      <c r="J97" s="19"/>
    </row>
    <row r="98" spans="1:10" ht="12.75" hidden="1">
      <c r="A98" s="19"/>
      <c r="B98" s="21"/>
      <c r="C98" s="21"/>
      <c r="D98" s="21"/>
      <c r="E98" s="21"/>
      <c r="F98" s="22"/>
      <c r="G98" s="19"/>
      <c r="H98" s="19"/>
      <c r="I98" s="19"/>
      <c r="J98" s="19"/>
    </row>
    <row r="99" spans="1:10" ht="12.75" hidden="1">
      <c r="A99" s="19"/>
      <c r="B99" s="21"/>
      <c r="C99" s="21"/>
      <c r="D99" s="21"/>
      <c r="E99" s="21"/>
      <c r="F99" s="22"/>
      <c r="G99" s="19"/>
      <c r="H99" s="19"/>
      <c r="I99" s="19"/>
      <c r="J99" s="19"/>
    </row>
    <row r="100" spans="1:10" ht="12.75">
      <c r="A100" s="19"/>
      <c r="B100" s="21"/>
      <c r="C100" s="21"/>
      <c r="D100" s="21"/>
      <c r="E100" s="21" t="s">
        <v>112</v>
      </c>
      <c r="F100" s="22">
        <v>213</v>
      </c>
      <c r="G100" s="19">
        <v>33000</v>
      </c>
      <c r="H100" s="19">
        <v>40000</v>
      </c>
      <c r="I100" s="19">
        <v>39833</v>
      </c>
      <c r="J100" s="19">
        <v>39833</v>
      </c>
    </row>
    <row r="101" spans="1:10" ht="13.5" customHeight="1">
      <c r="A101" s="19"/>
      <c r="B101" s="19"/>
      <c r="C101" s="19"/>
      <c r="D101" s="19"/>
      <c r="E101" s="27">
        <v>244</v>
      </c>
      <c r="F101" s="22">
        <v>310</v>
      </c>
      <c r="G101" s="19">
        <v>10000</v>
      </c>
      <c r="H101" s="19"/>
      <c r="I101" s="19"/>
      <c r="J101" s="19"/>
    </row>
    <row r="102" spans="1:10" ht="12.75" hidden="1">
      <c r="A102" s="19" t="s">
        <v>9</v>
      </c>
      <c r="B102" s="21"/>
      <c r="C102" s="21"/>
      <c r="D102" s="21"/>
      <c r="E102" s="21"/>
      <c r="F102" s="19"/>
      <c r="G102" s="22">
        <f>SUM(G91:G101)</f>
        <v>331000</v>
      </c>
      <c r="H102" s="22"/>
      <c r="I102" s="22"/>
      <c r="J102" s="22"/>
    </row>
    <row r="103" spans="1:255" ht="12.75" hidden="1">
      <c r="A103" s="65"/>
      <c r="B103" s="26"/>
      <c r="C103" s="26"/>
      <c r="D103" s="26"/>
      <c r="E103" s="26"/>
      <c r="F103" s="26"/>
      <c r="G103" s="19"/>
      <c r="H103" s="19"/>
      <c r="I103" s="19"/>
      <c r="J103" s="19"/>
      <c r="IU103">
        <f>SUM(A103:IT103)</f>
        <v>0</v>
      </c>
    </row>
    <row r="104" spans="1:10" ht="12.75">
      <c r="A104" s="19" t="s">
        <v>9</v>
      </c>
      <c r="B104" s="21"/>
      <c r="C104" s="21"/>
      <c r="D104" s="21"/>
      <c r="E104" s="21"/>
      <c r="F104" s="22"/>
      <c r="G104" s="22">
        <f>G94+G100+G101</f>
        <v>152000</v>
      </c>
      <c r="H104" s="22">
        <f>SUM(H94:H103)</f>
        <v>172000</v>
      </c>
      <c r="I104" s="22">
        <f>SUM(I94:I103)</f>
        <v>171721</v>
      </c>
      <c r="J104" s="22">
        <f>SUM(J94:J103)</f>
        <v>171721</v>
      </c>
    </row>
    <row r="105" spans="1:10" ht="12" customHeight="1">
      <c r="A105" s="22" t="s">
        <v>35</v>
      </c>
      <c r="B105" s="21" t="s">
        <v>37</v>
      </c>
      <c r="C105" s="21" t="s">
        <v>46</v>
      </c>
      <c r="D105" s="21" t="s">
        <v>47</v>
      </c>
      <c r="E105" s="21" t="s">
        <v>109</v>
      </c>
      <c r="F105" s="22">
        <v>223</v>
      </c>
      <c r="G105" s="19">
        <v>216000</v>
      </c>
      <c r="H105" s="19">
        <v>380400</v>
      </c>
      <c r="I105" s="19">
        <v>380366.35</v>
      </c>
      <c r="J105" s="19">
        <v>380366.35</v>
      </c>
    </row>
    <row r="106" spans="1:10" ht="12.75">
      <c r="A106" s="19" t="s">
        <v>9</v>
      </c>
      <c r="B106" s="21"/>
      <c r="C106" s="21"/>
      <c r="D106" s="21"/>
      <c r="E106" s="21"/>
      <c r="F106" s="22"/>
      <c r="G106" s="22">
        <f>G105</f>
        <v>216000</v>
      </c>
      <c r="H106" s="22">
        <f>SUM(H105)</f>
        <v>380400</v>
      </c>
      <c r="I106" s="22">
        <f>SUM(I105)</f>
        <v>380366.35</v>
      </c>
      <c r="J106" s="22">
        <f>SUM(J105)</f>
        <v>380366.35</v>
      </c>
    </row>
    <row r="107" spans="1:10" ht="12.75">
      <c r="A107" s="22" t="s">
        <v>86</v>
      </c>
      <c r="B107" s="21" t="s">
        <v>37</v>
      </c>
      <c r="C107" s="21" t="s">
        <v>46</v>
      </c>
      <c r="D107" s="21" t="s">
        <v>87</v>
      </c>
      <c r="E107" s="21" t="s">
        <v>109</v>
      </c>
      <c r="F107" s="19">
        <v>225</v>
      </c>
      <c r="G107" s="19"/>
      <c r="H107" s="19"/>
      <c r="I107" s="19"/>
      <c r="J107" s="19"/>
    </row>
    <row r="108" spans="1:10" ht="12.75">
      <c r="A108" s="19" t="s">
        <v>88</v>
      </c>
      <c r="B108" s="19"/>
      <c r="C108" s="19"/>
      <c r="D108" s="19"/>
      <c r="E108" s="19"/>
      <c r="F108" s="19"/>
      <c r="G108" s="22">
        <f>SUM(G107)</f>
        <v>0</v>
      </c>
      <c r="H108" s="22"/>
      <c r="I108" s="19"/>
      <c r="J108" s="19"/>
    </row>
    <row r="109" spans="1:10" ht="12.75">
      <c r="A109" s="19" t="s">
        <v>89</v>
      </c>
      <c r="B109" s="21" t="s">
        <v>37</v>
      </c>
      <c r="C109" s="21" t="s">
        <v>90</v>
      </c>
      <c r="D109" s="21" t="s">
        <v>91</v>
      </c>
      <c r="E109" s="21" t="s">
        <v>109</v>
      </c>
      <c r="F109" s="19">
        <v>226</v>
      </c>
      <c r="G109" s="19">
        <v>0</v>
      </c>
      <c r="H109" s="19">
        <v>0</v>
      </c>
      <c r="I109" s="19"/>
      <c r="J109" s="19"/>
    </row>
    <row r="110" spans="1:10" ht="12.75">
      <c r="A110" s="19"/>
      <c r="B110" s="21"/>
      <c r="C110" s="21"/>
      <c r="D110" s="21"/>
      <c r="E110" s="21" t="s">
        <v>109</v>
      </c>
      <c r="F110" s="19">
        <v>310</v>
      </c>
      <c r="G110" s="19"/>
      <c r="H110" s="19">
        <v>99000</v>
      </c>
      <c r="I110" s="19">
        <v>99000</v>
      </c>
      <c r="J110" s="19">
        <v>99000</v>
      </c>
    </row>
    <row r="111" spans="1:10" ht="12.75">
      <c r="A111" s="19"/>
      <c r="B111" s="19"/>
      <c r="C111" s="19"/>
      <c r="D111" s="19"/>
      <c r="E111" s="27">
        <v>244</v>
      </c>
      <c r="F111" s="19">
        <v>340</v>
      </c>
      <c r="G111" s="19">
        <v>0</v>
      </c>
      <c r="H111" s="19">
        <v>27200</v>
      </c>
      <c r="I111" s="19">
        <v>27200</v>
      </c>
      <c r="J111" s="19">
        <v>27200</v>
      </c>
    </row>
    <row r="112" spans="1:10" ht="12.75">
      <c r="A112" s="19" t="s">
        <v>88</v>
      </c>
      <c r="B112" s="19"/>
      <c r="C112" s="19"/>
      <c r="D112" s="19"/>
      <c r="E112" s="19"/>
      <c r="F112" s="19"/>
      <c r="G112" s="22">
        <f>SUM(G109:G111)</f>
        <v>0</v>
      </c>
      <c r="H112" s="22">
        <f>SUM(H109:H111)</f>
        <v>126200</v>
      </c>
      <c r="I112" s="22">
        <f>SUM(I109:I111)</f>
        <v>126200</v>
      </c>
      <c r="J112" s="22">
        <f>SUM(J110:J111)</f>
        <v>126200</v>
      </c>
    </row>
    <row r="113" spans="1:10" ht="12.75">
      <c r="A113" s="22" t="s">
        <v>36</v>
      </c>
      <c r="B113" s="21" t="s">
        <v>37</v>
      </c>
      <c r="C113" s="21" t="s">
        <v>82</v>
      </c>
      <c r="D113" s="21" t="s">
        <v>48</v>
      </c>
      <c r="E113" s="21" t="s">
        <v>109</v>
      </c>
      <c r="F113" s="22">
        <v>290</v>
      </c>
      <c r="G113" s="19">
        <v>0</v>
      </c>
      <c r="H113" s="19">
        <v>10000</v>
      </c>
      <c r="I113" s="19">
        <v>10000</v>
      </c>
      <c r="J113" s="19">
        <v>10000</v>
      </c>
    </row>
    <row r="114" spans="1:10" ht="12.75">
      <c r="A114" s="22"/>
      <c r="B114" s="21"/>
      <c r="C114" s="21"/>
      <c r="D114" s="21"/>
      <c r="E114" s="21" t="s">
        <v>109</v>
      </c>
      <c r="F114" s="22">
        <v>340</v>
      </c>
      <c r="G114" s="19">
        <v>1900</v>
      </c>
      <c r="H114" s="19">
        <v>14900</v>
      </c>
      <c r="I114" s="19">
        <v>14900</v>
      </c>
      <c r="J114" s="19">
        <v>14900</v>
      </c>
    </row>
    <row r="115" spans="1:10" ht="12.75">
      <c r="A115" s="19" t="s">
        <v>9</v>
      </c>
      <c r="B115" s="21"/>
      <c r="C115" s="21"/>
      <c r="D115" s="21"/>
      <c r="E115" s="21"/>
      <c r="F115" s="22"/>
      <c r="G115" s="22">
        <f>SUM(G113:G114)</f>
        <v>1900</v>
      </c>
      <c r="H115" s="22">
        <f>SUM(H113:H114)</f>
        <v>24900</v>
      </c>
      <c r="I115" s="22">
        <f>SUM(I113:I114)</f>
        <v>24900</v>
      </c>
      <c r="J115" s="22">
        <f>SUM(J113:J114)</f>
        <v>24900</v>
      </c>
    </row>
    <row r="116" spans="1:10" ht="12.75">
      <c r="A116" s="22" t="s">
        <v>0</v>
      </c>
      <c r="B116" s="21" t="s">
        <v>37</v>
      </c>
      <c r="C116" s="21" t="s">
        <v>49</v>
      </c>
      <c r="D116" s="21" t="s">
        <v>50</v>
      </c>
      <c r="E116" s="21" t="s">
        <v>113</v>
      </c>
      <c r="F116" s="22">
        <v>211</v>
      </c>
      <c r="G116" s="60">
        <v>78300</v>
      </c>
      <c r="H116" s="19">
        <v>78479</v>
      </c>
      <c r="I116" s="19">
        <v>78479</v>
      </c>
      <c r="J116" s="19">
        <v>78479</v>
      </c>
    </row>
    <row r="117" spans="1:10" ht="12.75">
      <c r="A117" s="19"/>
      <c r="B117" s="19"/>
      <c r="C117" s="19"/>
      <c r="D117" s="19"/>
      <c r="E117" s="27">
        <v>131</v>
      </c>
      <c r="F117" s="22">
        <v>213</v>
      </c>
      <c r="G117" s="26">
        <v>23700</v>
      </c>
      <c r="H117" s="19">
        <v>23521</v>
      </c>
      <c r="I117" s="19">
        <v>23521</v>
      </c>
      <c r="J117" s="19">
        <v>23521</v>
      </c>
    </row>
    <row r="118" spans="1:10" ht="12.75">
      <c r="A118" s="19"/>
      <c r="B118" s="21"/>
      <c r="C118" s="21"/>
      <c r="D118" s="21"/>
      <c r="E118" s="21" t="s">
        <v>109</v>
      </c>
      <c r="F118" s="22">
        <v>340</v>
      </c>
      <c r="G118" s="60"/>
      <c r="H118" s="19"/>
      <c r="I118" s="19"/>
      <c r="J118" s="19"/>
    </row>
    <row r="119" spans="1:10" ht="12.75">
      <c r="A119" s="66" t="s">
        <v>9</v>
      </c>
      <c r="B119" s="19"/>
      <c r="C119" s="19"/>
      <c r="D119" s="19"/>
      <c r="E119" s="19"/>
      <c r="F119" s="19"/>
      <c r="G119" s="62">
        <f>G116+G117+G118</f>
        <v>102000</v>
      </c>
      <c r="H119" s="22">
        <f>SUM(H116:H118)</f>
        <v>102000</v>
      </c>
      <c r="I119" s="22">
        <f>I116+I117+I118</f>
        <v>102000</v>
      </c>
      <c r="J119" s="22">
        <f>J116+J117+J118</f>
        <v>102000</v>
      </c>
    </row>
    <row r="120" spans="1:10" ht="12.75" hidden="1">
      <c r="A120" s="19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ht="12.75">
      <c r="A121" s="61" t="s">
        <v>92</v>
      </c>
      <c r="B121" s="21" t="s">
        <v>37</v>
      </c>
      <c r="C121" s="27">
        <v>412</v>
      </c>
      <c r="D121" s="27">
        <v>3400300</v>
      </c>
      <c r="E121" s="27">
        <v>244</v>
      </c>
      <c r="F121" s="28">
        <v>226</v>
      </c>
      <c r="G121" s="19">
        <v>50000</v>
      </c>
      <c r="H121" s="19">
        <v>55000</v>
      </c>
      <c r="I121" s="19">
        <v>55000</v>
      </c>
      <c r="J121" s="19">
        <v>55000</v>
      </c>
    </row>
    <row r="122" spans="1:10" ht="12.75">
      <c r="A122" s="19" t="s">
        <v>88</v>
      </c>
      <c r="B122" s="19"/>
      <c r="C122" s="19"/>
      <c r="D122" s="19"/>
      <c r="E122" s="19"/>
      <c r="F122" s="19"/>
      <c r="G122" s="22">
        <v>50000</v>
      </c>
      <c r="H122" s="22">
        <f>SUM(H121)</f>
        <v>55000</v>
      </c>
      <c r="I122" s="22">
        <f>SUM(I121)</f>
        <v>55000</v>
      </c>
      <c r="J122" s="22">
        <f>SUM(J121)</f>
        <v>55000</v>
      </c>
    </row>
    <row r="123" spans="1:10" ht="12.75">
      <c r="A123" s="22" t="s">
        <v>12</v>
      </c>
      <c r="B123" s="22"/>
      <c r="C123" s="22"/>
      <c r="D123" s="22"/>
      <c r="E123" s="22"/>
      <c r="F123" s="22"/>
      <c r="G123" s="22">
        <f>G66+G67+G70+G77+G87+G93+G104+G106+G108+G112+G115+G119+G122</f>
        <v>3192400</v>
      </c>
      <c r="H123" s="22">
        <f>H66+H67+H70+H77+H87+H93+H104+H106+H112+H115+H119+H122</f>
        <v>3867200</v>
      </c>
      <c r="I123" s="30">
        <f>I66+I67+I70+I77+I87+I93+I104+I106+I112+I115+I119+I122</f>
        <v>3864009.65</v>
      </c>
      <c r="J123" s="22">
        <f>J66+J67+J70+J77+J87+J93+J104+J106+J112+J115+J119+J122</f>
        <v>3864009.65</v>
      </c>
    </row>
    <row r="124" spans="1:10" ht="12.75">
      <c r="A124" s="26"/>
      <c r="B124" s="26"/>
      <c r="C124" s="26"/>
      <c r="D124" s="26"/>
      <c r="E124" s="26"/>
      <c r="F124" s="26"/>
      <c r="G124" s="26"/>
      <c r="H124" s="26"/>
      <c r="I124" s="57"/>
      <c r="J124" s="57"/>
    </row>
    <row r="125" spans="1:10" ht="12.75">
      <c r="A125" s="32" t="s">
        <v>56</v>
      </c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1:10" ht="13.5" thickBot="1">
      <c r="A126" s="32" t="s">
        <v>57</v>
      </c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1:9" ht="12.75">
      <c r="A127" s="17" t="s">
        <v>68</v>
      </c>
      <c r="B127" s="49"/>
      <c r="C127" s="4" t="s">
        <v>66</v>
      </c>
      <c r="D127" s="17" t="s">
        <v>64</v>
      </c>
      <c r="E127" s="49"/>
      <c r="F127" s="17" t="s">
        <v>63</v>
      </c>
      <c r="G127" s="49"/>
      <c r="H127" s="4" t="s">
        <v>62</v>
      </c>
      <c r="I127" s="4" t="s">
        <v>58</v>
      </c>
    </row>
    <row r="128" spans="1:9" ht="13.5" customHeight="1">
      <c r="A128" s="18" t="s">
        <v>69</v>
      </c>
      <c r="B128" s="41"/>
      <c r="C128" s="5" t="s">
        <v>67</v>
      </c>
      <c r="D128" s="18" t="s">
        <v>65</v>
      </c>
      <c r="E128" s="41"/>
      <c r="F128" s="18"/>
      <c r="G128" s="41"/>
      <c r="H128" s="5" t="s">
        <v>29</v>
      </c>
      <c r="I128" s="5" t="s">
        <v>59</v>
      </c>
    </row>
    <row r="129" spans="1:9" ht="18" customHeight="1">
      <c r="A129" s="18"/>
      <c r="B129" s="41"/>
      <c r="C129" s="5"/>
      <c r="D129" s="18"/>
      <c r="E129" s="41"/>
      <c r="F129" s="18"/>
      <c r="G129" s="41"/>
      <c r="H129" s="5"/>
      <c r="I129" s="5" t="s">
        <v>60</v>
      </c>
    </row>
    <row r="130" spans="1:9" ht="14.25" customHeight="1" thickBot="1">
      <c r="A130" s="67"/>
      <c r="B130" s="53"/>
      <c r="C130" s="68"/>
      <c r="D130" s="67"/>
      <c r="E130" s="53"/>
      <c r="F130" s="67"/>
      <c r="G130" s="53"/>
      <c r="H130" s="68"/>
      <c r="I130" s="68" t="s">
        <v>61</v>
      </c>
    </row>
    <row r="131" spans="1:9" ht="12.75" customHeight="1" thickBot="1">
      <c r="A131" s="97">
        <v>1</v>
      </c>
      <c r="B131" s="130"/>
      <c r="C131" s="69">
        <v>2</v>
      </c>
      <c r="D131" s="97">
        <v>3</v>
      </c>
      <c r="E131" s="130"/>
      <c r="F131" s="97">
        <v>4</v>
      </c>
      <c r="G131" s="130"/>
      <c r="H131" s="69">
        <v>5</v>
      </c>
      <c r="I131" s="69">
        <v>6</v>
      </c>
    </row>
    <row r="132" spans="1:9" ht="12.75">
      <c r="A132" s="17" t="s">
        <v>70</v>
      </c>
      <c r="B132" s="49"/>
      <c r="C132" s="4"/>
      <c r="D132" s="17"/>
      <c r="E132" s="49"/>
      <c r="F132" s="17"/>
      <c r="G132" s="49"/>
      <c r="H132" s="4"/>
      <c r="I132" s="4"/>
    </row>
    <row r="133" spans="1:9" ht="12.75">
      <c r="A133" s="18" t="s">
        <v>71</v>
      </c>
      <c r="B133" s="41"/>
      <c r="C133" s="5"/>
      <c r="D133" s="18"/>
      <c r="E133" s="41"/>
      <c r="F133" s="18"/>
      <c r="G133" s="41"/>
      <c r="H133" s="5"/>
      <c r="I133" s="5"/>
    </row>
    <row r="134" spans="1:9" ht="12.75">
      <c r="A134" s="18" t="s">
        <v>72</v>
      </c>
      <c r="B134" s="41"/>
      <c r="C134" s="5">
        <v>10</v>
      </c>
      <c r="D134" s="131">
        <v>73468.08</v>
      </c>
      <c r="E134" s="132"/>
      <c r="F134" s="133">
        <f>H40</f>
        <v>3827402.81</v>
      </c>
      <c r="G134" s="134"/>
      <c r="H134" s="70">
        <f>J123</f>
        <v>3864009.65</v>
      </c>
      <c r="I134" s="71">
        <f>D134+F134-H134</f>
        <v>36861.24000000022</v>
      </c>
    </row>
    <row r="135" spans="1:9" ht="12.75">
      <c r="A135" s="18" t="s">
        <v>73</v>
      </c>
      <c r="B135" s="41"/>
      <c r="C135" s="5"/>
      <c r="D135" s="135"/>
      <c r="E135" s="136"/>
      <c r="F135" s="135"/>
      <c r="G135" s="136"/>
      <c r="H135" s="5"/>
      <c r="I135" s="5"/>
    </row>
    <row r="136" spans="1:9" ht="13.5" thickBot="1">
      <c r="A136" s="67" t="s">
        <v>74</v>
      </c>
      <c r="B136" s="53"/>
      <c r="C136" s="68"/>
      <c r="D136" s="67"/>
      <c r="E136" s="53"/>
      <c r="F136" s="67"/>
      <c r="G136" s="53"/>
      <c r="H136" s="68"/>
      <c r="I136" s="68"/>
    </row>
    <row r="137" spans="1:10" ht="12.75">
      <c r="A137" s="32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32" t="s">
        <v>119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ht="12.75">
      <c r="A140" s="32" t="s">
        <v>120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32"/>
      <c r="B141" s="26"/>
      <c r="C141" s="26"/>
      <c r="D141" s="32"/>
      <c r="E141" s="26"/>
      <c r="F141" s="26"/>
      <c r="G141" s="26"/>
      <c r="H141" s="26"/>
      <c r="I141" s="26"/>
      <c r="J141" s="26"/>
    </row>
    <row r="142" spans="1:10" ht="12.75">
      <c r="A142" s="32" t="s">
        <v>123</v>
      </c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ht="12.75">
      <c r="A143" s="32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ht="12.75">
      <c r="A144" s="32"/>
      <c r="B144" s="26"/>
      <c r="C144" s="26"/>
      <c r="D144" s="26"/>
      <c r="E144" s="26"/>
      <c r="F144" s="26"/>
      <c r="G144" s="26"/>
      <c r="H144" s="26"/>
      <c r="I144" s="26"/>
      <c r="J144" s="26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spans="1:1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4" spans="3:8" ht="12.75">
      <c r="C184" s="11"/>
      <c r="D184" s="11"/>
      <c r="E184" s="11"/>
      <c r="F184" s="11"/>
      <c r="G184" s="11"/>
      <c r="H184" s="11"/>
    </row>
    <row r="189" spans="1:10" ht="12.75">
      <c r="A189" s="1"/>
      <c r="B189" s="1"/>
      <c r="C189" s="1"/>
      <c r="D189" s="1"/>
      <c r="E189" s="9"/>
      <c r="F189" s="9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2"/>
      <c r="F190" s="12"/>
      <c r="G190" s="137"/>
      <c r="H190" s="137"/>
      <c r="I190" s="137"/>
      <c r="J190" s="1"/>
    </row>
    <row r="191" spans="1:10" ht="12.75">
      <c r="A191" s="9"/>
      <c r="B191" s="1"/>
      <c r="C191" s="1"/>
      <c r="D191" s="1"/>
      <c r="E191" s="138"/>
      <c r="F191" s="138"/>
      <c r="G191" s="138"/>
      <c r="H191" s="138"/>
      <c r="I191" s="138"/>
      <c r="J191" s="1"/>
    </row>
    <row r="192" spans="1:10" ht="12.75">
      <c r="A192" s="7"/>
      <c r="B192" s="7"/>
      <c r="C192" s="7"/>
      <c r="D192" s="1"/>
      <c r="E192" s="137"/>
      <c r="F192" s="137"/>
      <c r="G192" s="139"/>
      <c r="H192" s="139"/>
      <c r="I192" s="139"/>
      <c r="J192" s="1"/>
    </row>
    <row r="193" spans="1:10" ht="12.75">
      <c r="A193" s="6"/>
      <c r="B193" s="6"/>
      <c r="C193" s="6"/>
      <c r="D193" s="1"/>
      <c r="E193" s="138"/>
      <c r="F193" s="138"/>
      <c r="G193" s="138"/>
      <c r="H193" s="138"/>
      <c r="I193" s="138"/>
      <c r="J193" s="1"/>
    </row>
    <row r="194" spans="1:10" ht="12.75">
      <c r="A194" s="6"/>
      <c r="B194" s="6"/>
      <c r="C194" s="6"/>
      <c r="D194" s="1"/>
      <c r="E194" s="138"/>
      <c r="F194" s="138"/>
      <c r="G194" s="138"/>
      <c r="H194" s="138"/>
      <c r="I194" s="138"/>
      <c r="J194" s="1"/>
    </row>
    <row r="195" spans="1:10" ht="12.75">
      <c r="A195" s="7"/>
      <c r="B195" s="7"/>
      <c r="C195" s="7"/>
      <c r="D195" s="9"/>
      <c r="E195" s="138"/>
      <c r="F195" s="138"/>
      <c r="G195" s="137"/>
      <c r="H195" s="137"/>
      <c r="I195" s="137"/>
      <c r="J195" s="1"/>
    </row>
    <row r="196" spans="1:10" ht="12.75">
      <c r="A196" s="6"/>
      <c r="B196" s="6"/>
      <c r="C196" s="6"/>
      <c r="D196" s="1"/>
      <c r="E196" s="137"/>
      <c r="F196" s="137"/>
      <c r="G196" s="137"/>
      <c r="H196" s="137"/>
      <c r="I196" s="137"/>
      <c r="J196" s="1"/>
    </row>
    <row r="197" spans="1:10" ht="12.75">
      <c r="A197" s="6"/>
      <c r="B197" s="6"/>
      <c r="C197" s="6"/>
      <c r="D197" s="1"/>
      <c r="E197" s="12"/>
      <c r="F197" s="12"/>
      <c r="G197" s="2"/>
      <c r="H197" s="2"/>
      <c r="I197" s="2"/>
      <c r="J197" s="1"/>
    </row>
    <row r="198" spans="1:10" ht="12.75">
      <c r="A198" s="6"/>
      <c r="B198" s="6"/>
      <c r="C198" s="6"/>
      <c r="D198" s="1"/>
      <c r="E198" s="138"/>
      <c r="F198" s="138"/>
      <c r="G198" s="138"/>
      <c r="H198" s="138"/>
      <c r="I198" s="138"/>
      <c r="J198" s="1"/>
    </row>
    <row r="199" spans="1:10" ht="12.75">
      <c r="A199" s="6"/>
      <c r="B199" s="6"/>
      <c r="C199" s="6"/>
      <c r="D199" s="1"/>
      <c r="E199" s="138"/>
      <c r="F199" s="138"/>
      <c r="G199" s="140"/>
      <c r="H199" s="140"/>
      <c r="I199" s="140"/>
      <c r="J199" s="1"/>
    </row>
    <row r="200" spans="1:10" ht="12.75">
      <c r="A200" s="7"/>
      <c r="B200" s="7"/>
      <c r="C200" s="7"/>
      <c r="D200" s="9"/>
      <c r="E200" s="137"/>
      <c r="F200" s="137"/>
      <c r="G200" s="137"/>
      <c r="H200" s="137"/>
      <c r="I200" s="137"/>
      <c r="J200" s="1"/>
    </row>
    <row r="201" spans="1:10" ht="12.75">
      <c r="A201" s="6"/>
      <c r="B201" s="6"/>
      <c r="C201" s="6"/>
      <c r="D201" s="1"/>
      <c r="E201" s="137"/>
      <c r="F201" s="137"/>
      <c r="G201" s="138"/>
      <c r="H201" s="138"/>
      <c r="I201" s="138"/>
      <c r="J201" s="1"/>
    </row>
    <row r="202" spans="1:10" ht="12.75">
      <c r="A202" s="6"/>
      <c r="B202" s="6"/>
      <c r="C202" s="6"/>
      <c r="D202" s="1"/>
      <c r="E202" s="137"/>
      <c r="F202" s="137"/>
      <c r="G202" s="138"/>
      <c r="H202" s="138"/>
      <c r="I202" s="138"/>
      <c r="J202" s="1"/>
    </row>
    <row r="203" spans="1:10" ht="12.75">
      <c r="A203" s="6"/>
      <c r="B203" s="6"/>
      <c r="C203" s="6"/>
      <c r="D203" s="1"/>
      <c r="E203" s="12"/>
      <c r="F203" s="12"/>
      <c r="G203" s="138"/>
      <c r="H203" s="138"/>
      <c r="I203" s="138"/>
      <c r="J203" s="1"/>
    </row>
    <row r="204" spans="1:10" ht="12.75">
      <c r="A204" s="7"/>
      <c r="B204" s="6"/>
      <c r="C204" s="6"/>
      <c r="D204" s="1"/>
      <c r="E204" s="137"/>
      <c r="F204" s="137"/>
      <c r="G204" s="139"/>
      <c r="H204" s="139"/>
      <c r="I204" s="139"/>
      <c r="J204" s="1"/>
    </row>
    <row r="205" spans="1:10" ht="12.75">
      <c r="A205" s="6"/>
      <c r="B205" s="7"/>
      <c r="C205" s="7"/>
      <c r="D205" s="1"/>
      <c r="E205" s="137"/>
      <c r="F205" s="137"/>
      <c r="G205" s="137"/>
      <c r="H205" s="137"/>
      <c r="I205" s="137"/>
      <c r="J205" s="1"/>
    </row>
    <row r="206" spans="1:10" ht="12.75">
      <c r="A206" s="6"/>
      <c r="B206" s="7"/>
      <c r="C206" s="7"/>
      <c r="D206" s="1"/>
      <c r="E206" s="137"/>
      <c r="F206" s="137"/>
      <c r="G206" s="137"/>
      <c r="H206" s="137"/>
      <c r="I206" s="137"/>
      <c r="J206" s="1"/>
    </row>
    <row r="207" spans="1:10" ht="12.75">
      <c r="A207" s="6"/>
      <c r="B207" s="7"/>
      <c r="C207" s="7"/>
      <c r="D207" s="1"/>
      <c r="E207" s="137"/>
      <c r="F207" s="137"/>
      <c r="G207" s="137"/>
      <c r="H207" s="137"/>
      <c r="I207" s="137"/>
      <c r="J207" s="1"/>
    </row>
    <row r="208" spans="1:10" ht="12.75">
      <c r="A208" s="6"/>
      <c r="B208" s="6"/>
      <c r="C208" s="6"/>
      <c r="D208" s="1"/>
      <c r="E208" s="137"/>
      <c r="F208" s="137"/>
      <c r="G208" s="137"/>
      <c r="H208" s="137"/>
      <c r="I208" s="137"/>
      <c r="J208" s="1"/>
    </row>
    <row r="209" spans="1:10" ht="12.75">
      <c r="A209" s="7"/>
      <c r="B209" s="6"/>
      <c r="C209" s="6"/>
      <c r="D209" s="1"/>
      <c r="E209" s="137"/>
      <c r="F209" s="137"/>
      <c r="G209" s="137"/>
      <c r="H209" s="137"/>
      <c r="I209" s="137"/>
      <c r="J209" s="1"/>
    </row>
    <row r="210" spans="1:10" ht="12.75">
      <c r="A210" s="7"/>
      <c r="B210" s="1"/>
      <c r="C210" s="1"/>
      <c r="D210" s="1"/>
      <c r="E210" s="137"/>
      <c r="F210" s="137"/>
      <c r="G210" s="137"/>
      <c r="H210" s="137"/>
      <c r="I210" s="137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9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8"/>
      <c r="H213" s="8"/>
      <c r="I213" s="8"/>
      <c r="J213" s="8"/>
    </row>
    <row r="214" spans="1:10" ht="12.75">
      <c r="A214" s="1"/>
      <c r="B214" s="1"/>
      <c r="C214" s="1"/>
      <c r="D214" s="1"/>
      <c r="E214" s="1"/>
      <c r="F214" s="1"/>
      <c r="G214" s="8"/>
      <c r="H214" s="8"/>
      <c r="I214" s="8"/>
      <c r="J214" s="8"/>
    </row>
    <row r="215" spans="1:10" ht="12.75">
      <c r="A215" s="1"/>
      <c r="B215" s="1"/>
      <c r="C215" s="1"/>
      <c r="D215" s="1"/>
      <c r="E215" s="1"/>
      <c r="F215" s="1"/>
      <c r="G215" s="8"/>
      <c r="H215" s="8"/>
      <c r="I215" s="8"/>
      <c r="J215" s="1"/>
    </row>
    <row r="216" spans="1:10" ht="12.75">
      <c r="A216" s="1"/>
      <c r="B216" s="1"/>
      <c r="C216" s="1"/>
      <c r="D216" s="1"/>
      <c r="E216" s="1"/>
      <c r="F216" s="1"/>
      <c r="G216" s="8"/>
      <c r="H216" s="8"/>
      <c r="I216" s="8"/>
      <c r="J216" s="1"/>
    </row>
    <row r="217" spans="1:10" ht="12.75">
      <c r="A217" s="1"/>
      <c r="B217" s="1"/>
      <c r="C217" s="1"/>
      <c r="D217" s="1"/>
      <c r="E217" s="1"/>
      <c r="F217" s="1"/>
      <c r="G217" s="8"/>
      <c r="H217" s="8"/>
      <c r="I217" s="8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9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1"/>
      <c r="H221" s="1"/>
      <c r="I221" s="1"/>
      <c r="J221" s="1"/>
    </row>
    <row r="222" spans="1:10" ht="12.75">
      <c r="A222" s="1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1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1"/>
      <c r="H225" s="1"/>
      <c r="I225" s="1"/>
      <c r="J225" s="1"/>
    </row>
    <row r="226" spans="1:10" ht="12.75">
      <c r="A226" s="1"/>
      <c r="B226" s="7"/>
      <c r="C226" s="7"/>
      <c r="D226" s="7"/>
      <c r="E226" s="7"/>
      <c r="F226" s="9"/>
      <c r="G226" s="1"/>
      <c r="H226" s="1"/>
      <c r="I226" s="1"/>
      <c r="J226" s="1"/>
    </row>
    <row r="227" spans="1:10" ht="12.75">
      <c r="A227" s="1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9"/>
      <c r="H228" s="9"/>
      <c r="I228" s="9"/>
      <c r="J228" s="9"/>
    </row>
    <row r="229" spans="1:10" ht="12.75">
      <c r="A229" s="9"/>
      <c r="B229" s="7"/>
      <c r="C229" s="7"/>
      <c r="D229" s="7"/>
      <c r="E229" s="7"/>
      <c r="F229" s="9"/>
      <c r="G229" s="1"/>
      <c r="H229" s="1"/>
      <c r="I229" s="1"/>
      <c r="J229" s="1"/>
    </row>
    <row r="230" spans="1:10" ht="12.75">
      <c r="A230" s="1"/>
      <c r="B230" s="7"/>
      <c r="C230" s="7"/>
      <c r="D230" s="7"/>
      <c r="E230" s="7"/>
      <c r="F230" s="9"/>
      <c r="G230" s="1"/>
      <c r="H230" s="1"/>
      <c r="I230" s="1"/>
      <c r="J230" s="1"/>
    </row>
    <row r="231" spans="1:10" ht="12.75">
      <c r="A231" s="1"/>
      <c r="B231" s="7"/>
      <c r="C231" s="7"/>
      <c r="D231" s="7"/>
      <c r="E231" s="7"/>
      <c r="F231" s="9"/>
      <c r="G231" s="9"/>
      <c r="H231" s="9"/>
      <c r="I231" s="9"/>
      <c r="J231" s="9"/>
    </row>
    <row r="232" spans="1:10" ht="12.75">
      <c r="A232" s="9"/>
      <c r="B232" s="7"/>
      <c r="C232" s="7"/>
      <c r="D232" s="7"/>
      <c r="E232" s="7"/>
      <c r="F232" s="9"/>
      <c r="G232" s="9"/>
      <c r="H232" s="9"/>
      <c r="I232" s="9"/>
      <c r="J232" s="9"/>
    </row>
    <row r="233" spans="1:10" ht="12.75">
      <c r="A233" s="9"/>
      <c r="B233" s="7"/>
      <c r="C233" s="7"/>
      <c r="D233" s="7"/>
      <c r="E233" s="7"/>
      <c r="F233" s="9"/>
      <c r="G233" s="9"/>
      <c r="H233" s="9"/>
      <c r="I233" s="9"/>
      <c r="J233" s="9"/>
    </row>
    <row r="234" spans="1:10" ht="12.75">
      <c r="A234" s="9"/>
      <c r="B234" s="7"/>
      <c r="C234" s="7"/>
      <c r="D234" s="7"/>
      <c r="E234" s="7"/>
      <c r="F234" s="9"/>
      <c r="G234" s="1"/>
      <c r="H234" s="1"/>
      <c r="I234" s="1"/>
      <c r="J234" s="1"/>
    </row>
    <row r="235" spans="1:10" ht="12.75">
      <c r="A235" s="1"/>
      <c r="B235" s="7"/>
      <c r="C235" s="7"/>
      <c r="D235" s="7"/>
      <c r="E235" s="7"/>
      <c r="F235" s="9"/>
      <c r="G235" s="1"/>
      <c r="H235" s="1"/>
      <c r="I235" s="1"/>
      <c r="J235" s="1"/>
    </row>
    <row r="236" spans="1:10" ht="12.75">
      <c r="A236" s="1"/>
      <c r="B236" s="7"/>
      <c r="C236" s="7"/>
      <c r="D236" s="7"/>
      <c r="E236" s="7"/>
      <c r="F236" s="9"/>
      <c r="G236" s="1"/>
      <c r="H236" s="1"/>
      <c r="I236" s="1"/>
      <c r="J236" s="1"/>
    </row>
    <row r="237" spans="1:10" ht="12.75">
      <c r="A237" s="1"/>
      <c r="B237" s="7"/>
      <c r="C237" s="7"/>
      <c r="D237" s="7"/>
      <c r="E237" s="7"/>
      <c r="F237" s="9"/>
      <c r="G237" s="9"/>
      <c r="H237" s="9"/>
      <c r="I237" s="9"/>
      <c r="J237" s="9"/>
    </row>
    <row r="238" spans="1:10" ht="12.75">
      <c r="A238" s="9"/>
      <c r="B238" s="7"/>
      <c r="C238" s="7"/>
      <c r="D238" s="7"/>
      <c r="E238" s="7"/>
      <c r="F238" s="9"/>
      <c r="G238" s="1"/>
      <c r="H238" s="1"/>
      <c r="I238" s="1"/>
      <c r="J238" s="1"/>
    </row>
    <row r="239" spans="1:10" ht="12.75">
      <c r="A239" s="1"/>
      <c r="B239" s="7"/>
      <c r="C239" s="7"/>
      <c r="D239" s="7"/>
      <c r="E239" s="7"/>
      <c r="F239" s="9"/>
      <c r="G239" s="1"/>
      <c r="H239" s="1"/>
      <c r="I239" s="1"/>
      <c r="J239" s="1"/>
    </row>
    <row r="240" spans="1:10" ht="12.75">
      <c r="A240" s="1"/>
      <c r="B240" s="7"/>
      <c r="C240" s="7"/>
      <c r="D240" s="7"/>
      <c r="E240" s="7"/>
      <c r="F240" s="9"/>
      <c r="G240" s="1"/>
      <c r="H240" s="1"/>
      <c r="I240" s="1"/>
      <c r="J240" s="1"/>
    </row>
    <row r="241" spans="1:10" ht="12.75">
      <c r="A241" s="1"/>
      <c r="B241" s="7"/>
      <c r="C241" s="7"/>
      <c r="D241" s="7"/>
      <c r="E241" s="7"/>
      <c r="F241" s="9"/>
      <c r="G241" s="9"/>
      <c r="H241" s="9"/>
      <c r="I241" s="9"/>
      <c r="J241" s="9"/>
    </row>
    <row r="242" spans="1:10" ht="12.75">
      <c r="A242" s="9"/>
      <c r="B242" s="7"/>
      <c r="C242" s="7"/>
      <c r="D242" s="7"/>
      <c r="E242" s="7"/>
      <c r="F242" s="9"/>
      <c r="G242" s="9"/>
      <c r="H242" s="9"/>
      <c r="I242" s="15"/>
      <c r="J242" s="14"/>
    </row>
    <row r="243" spans="1:10" ht="12.75">
      <c r="A243" s="1"/>
      <c r="B243" s="7"/>
      <c r="C243" s="7"/>
      <c r="D243" s="7"/>
      <c r="E243" s="7"/>
      <c r="F243" s="9"/>
      <c r="G243" s="9"/>
      <c r="H243" s="9"/>
      <c r="I243" s="16"/>
      <c r="J243" s="9"/>
    </row>
    <row r="244" spans="1:10" ht="12.75">
      <c r="A244" s="9"/>
      <c r="B244" s="7"/>
      <c r="C244" s="7"/>
      <c r="D244" s="7"/>
      <c r="E244" s="7"/>
      <c r="F244" s="9"/>
      <c r="G244" s="1"/>
      <c r="H244" s="1"/>
      <c r="I244" s="1"/>
      <c r="J244" s="1"/>
    </row>
    <row r="245" spans="1:10" ht="12.75">
      <c r="A245" s="1"/>
      <c r="B245" s="7"/>
      <c r="C245" s="7"/>
      <c r="D245" s="7"/>
      <c r="E245" s="7"/>
      <c r="F245" s="9"/>
      <c r="G245" s="1"/>
      <c r="H245" s="1"/>
      <c r="I245" s="1"/>
      <c r="J245" s="1"/>
    </row>
    <row r="246" spans="1:10" ht="12.75">
      <c r="A246" s="1"/>
      <c r="B246" s="7"/>
      <c r="C246" s="7"/>
      <c r="D246" s="7"/>
      <c r="E246" s="7"/>
      <c r="F246" s="9"/>
      <c r="G246" s="1"/>
      <c r="H246" s="1"/>
      <c r="I246" s="1"/>
      <c r="J246" s="1"/>
    </row>
    <row r="247" spans="1:10" ht="12.75">
      <c r="A247" s="1"/>
      <c r="B247" s="7"/>
      <c r="C247" s="7"/>
      <c r="D247" s="7"/>
      <c r="E247" s="7"/>
      <c r="F247" s="9"/>
      <c r="G247" s="1"/>
      <c r="H247" s="1"/>
      <c r="I247" s="1"/>
      <c r="J247" s="1"/>
    </row>
    <row r="248" spans="1:10" ht="12.75">
      <c r="A248" s="1"/>
      <c r="B248" s="7"/>
      <c r="C248" s="7"/>
      <c r="D248" s="7"/>
      <c r="E248" s="7"/>
      <c r="F248" s="9"/>
      <c r="G248" s="1"/>
      <c r="H248" s="1"/>
      <c r="I248" s="1"/>
      <c r="J248" s="1"/>
    </row>
    <row r="249" spans="1:10" ht="12.75">
      <c r="A249" s="1"/>
      <c r="B249" s="7"/>
      <c r="C249" s="7"/>
      <c r="D249" s="7"/>
      <c r="E249" s="7"/>
      <c r="F249" s="9"/>
      <c r="G249" s="9"/>
      <c r="H249" s="9"/>
      <c r="I249" s="9"/>
      <c r="J249" s="9"/>
    </row>
    <row r="250" spans="1:10" ht="12.75">
      <c r="A250" s="9"/>
      <c r="B250" s="7"/>
      <c r="C250" s="7"/>
      <c r="D250" s="7"/>
      <c r="E250" s="7"/>
      <c r="F250" s="9"/>
      <c r="G250" s="1"/>
      <c r="H250" s="1"/>
      <c r="I250" s="1"/>
      <c r="J250" s="1"/>
    </row>
    <row r="251" spans="1:10" ht="12.75">
      <c r="A251" s="1"/>
      <c r="B251" s="7"/>
      <c r="C251" s="7"/>
      <c r="D251" s="7"/>
      <c r="E251" s="7"/>
      <c r="F251" s="9"/>
      <c r="G251" s="1"/>
      <c r="H251" s="1"/>
      <c r="I251" s="1"/>
      <c r="J251" s="1"/>
    </row>
    <row r="252" spans="1:10" ht="12.75">
      <c r="A252" s="1"/>
      <c r="B252" s="7"/>
      <c r="C252" s="7"/>
      <c r="D252" s="7"/>
      <c r="E252" s="7"/>
      <c r="F252" s="9"/>
      <c r="G252" s="1"/>
      <c r="H252" s="1"/>
      <c r="I252" s="1"/>
      <c r="J252" s="1"/>
    </row>
    <row r="253" spans="1:10" ht="12.75">
      <c r="A253" s="1"/>
      <c r="B253" s="7"/>
      <c r="C253" s="7"/>
      <c r="D253" s="7"/>
      <c r="E253" s="7"/>
      <c r="F253" s="9"/>
      <c r="G253" s="1"/>
      <c r="H253" s="1"/>
      <c r="I253" s="1"/>
      <c r="J253" s="1"/>
    </row>
    <row r="254" spans="1:10" ht="12.75">
      <c r="A254" s="1"/>
      <c r="B254" s="7"/>
      <c r="C254" s="7"/>
      <c r="D254" s="7"/>
      <c r="E254" s="7"/>
      <c r="F254" s="9"/>
      <c r="G254" s="1"/>
      <c r="H254" s="1"/>
      <c r="I254" s="1"/>
      <c r="J254" s="1"/>
    </row>
    <row r="255" spans="1:10" ht="12.75">
      <c r="A255" s="1"/>
      <c r="B255" s="7"/>
      <c r="C255" s="7"/>
      <c r="D255" s="7"/>
      <c r="E255" s="7"/>
      <c r="F255" s="9"/>
      <c r="G255" s="9"/>
      <c r="H255" s="9"/>
      <c r="I255" s="9"/>
      <c r="J255" s="9"/>
    </row>
    <row r="256" spans="1:10" ht="12.75">
      <c r="A256" s="9"/>
      <c r="B256" s="7"/>
      <c r="C256" s="7"/>
      <c r="D256" s="7"/>
      <c r="E256" s="7"/>
      <c r="F256" s="9"/>
      <c r="G256" s="1"/>
      <c r="H256" s="1"/>
      <c r="I256" s="1"/>
      <c r="J256" s="1"/>
    </row>
    <row r="257" spans="1:10" ht="12.75">
      <c r="A257" s="9"/>
      <c r="B257" s="7"/>
      <c r="C257" s="7"/>
      <c r="D257" s="7"/>
      <c r="E257" s="7"/>
      <c r="F257" s="9"/>
      <c r="G257" s="1"/>
      <c r="H257" s="1"/>
      <c r="I257" s="1"/>
      <c r="J257" s="1"/>
    </row>
    <row r="258" spans="1:10" ht="12.75">
      <c r="A258" s="1"/>
      <c r="B258" s="7"/>
      <c r="C258" s="7"/>
      <c r="D258" s="7"/>
      <c r="E258" s="7"/>
      <c r="F258" s="9"/>
      <c r="G258" s="1"/>
      <c r="H258" s="1"/>
      <c r="I258" s="1"/>
      <c r="J258" s="1"/>
    </row>
    <row r="259" spans="1:10" ht="12.75">
      <c r="A259" s="1"/>
      <c r="B259" s="7"/>
      <c r="C259" s="7"/>
      <c r="D259" s="7"/>
      <c r="E259" s="7"/>
      <c r="F259" s="9"/>
      <c r="G259" s="1"/>
      <c r="H259" s="1"/>
      <c r="I259" s="1"/>
      <c r="J259" s="1"/>
    </row>
    <row r="260" spans="1:10" ht="12.75">
      <c r="A260" s="1"/>
      <c r="B260" s="7"/>
      <c r="C260" s="7"/>
      <c r="D260" s="7"/>
      <c r="E260" s="7"/>
      <c r="F260" s="9"/>
      <c r="G260" s="1"/>
      <c r="H260" s="1"/>
      <c r="I260" s="1"/>
      <c r="J260" s="1"/>
    </row>
    <row r="261" spans="1:10" ht="12.75">
      <c r="A261" s="1"/>
      <c r="B261" s="7"/>
      <c r="C261" s="7"/>
      <c r="D261" s="7"/>
      <c r="E261" s="7"/>
      <c r="F261" s="9"/>
      <c r="G261" s="1"/>
      <c r="H261" s="1"/>
      <c r="I261" s="1"/>
      <c r="J261" s="1"/>
    </row>
    <row r="262" spans="1:10" ht="12.75">
      <c r="A262" s="1"/>
      <c r="B262" s="7"/>
      <c r="C262" s="7"/>
      <c r="D262" s="7"/>
      <c r="E262" s="7"/>
      <c r="F262" s="9"/>
      <c r="G262" s="9"/>
      <c r="H262" s="9"/>
      <c r="I262" s="9"/>
      <c r="J262" s="9"/>
    </row>
    <row r="263" spans="1:10" ht="12.75">
      <c r="A263" s="9"/>
      <c r="B263" s="7"/>
      <c r="C263" s="7"/>
      <c r="D263" s="7"/>
      <c r="E263" s="7"/>
      <c r="F263" s="9"/>
      <c r="G263" s="1"/>
      <c r="H263" s="1"/>
      <c r="I263" s="1"/>
      <c r="J263" s="1"/>
    </row>
    <row r="264" spans="1:10" ht="12.75">
      <c r="A264" s="1"/>
      <c r="B264" s="7"/>
      <c r="C264" s="7"/>
      <c r="D264" s="7"/>
      <c r="E264" s="7"/>
      <c r="F264" s="9"/>
      <c r="G264" s="1"/>
      <c r="H264" s="1"/>
      <c r="I264" s="1"/>
      <c r="J264" s="1"/>
    </row>
    <row r="265" spans="1:10" ht="12.75">
      <c r="A265" s="1"/>
      <c r="B265" s="7"/>
      <c r="C265" s="7"/>
      <c r="D265" s="7"/>
      <c r="E265" s="7"/>
      <c r="F265" s="9"/>
      <c r="G265" s="9"/>
      <c r="H265" s="9"/>
      <c r="I265" s="9"/>
      <c r="J265" s="9"/>
    </row>
    <row r="266" spans="1:10" ht="12.75">
      <c r="A266" s="9"/>
      <c r="B266" s="7"/>
      <c r="C266" s="7"/>
      <c r="D266" s="7"/>
      <c r="E266" s="7"/>
      <c r="F266" s="9"/>
      <c r="G266" s="1"/>
      <c r="H266" s="1"/>
      <c r="I266" s="1"/>
      <c r="J266" s="1"/>
    </row>
    <row r="267" spans="1:10" ht="12.75">
      <c r="A267" s="1"/>
      <c r="B267" s="7"/>
      <c r="C267" s="7"/>
      <c r="D267" s="7"/>
      <c r="E267" s="7"/>
      <c r="F267" s="9"/>
      <c r="G267" s="1"/>
      <c r="H267" s="1"/>
      <c r="I267" s="1"/>
      <c r="J267" s="1"/>
    </row>
    <row r="268" spans="1:10" ht="12.75">
      <c r="A268" s="1"/>
      <c r="B268" s="9"/>
      <c r="C268" s="9"/>
      <c r="D268" s="9"/>
      <c r="E268" s="9"/>
      <c r="F268" s="9"/>
      <c r="G268" s="9"/>
      <c r="H268" s="9"/>
      <c r="I268" s="9"/>
      <c r="J268" s="9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13"/>
      <c r="J269" s="9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9"/>
      <c r="B271" s="9"/>
      <c r="C271" s="9"/>
      <c r="D271" s="9"/>
      <c r="E271" s="9"/>
      <c r="F271" s="9"/>
      <c r="G271" s="9"/>
      <c r="H271" s="9"/>
      <c r="I271" s="9"/>
      <c r="J271" s="1"/>
    </row>
    <row r="272" spans="1:10" ht="12.75">
      <c r="A272" s="9"/>
      <c r="B272" s="9"/>
      <c r="C272" s="9"/>
      <c r="D272" s="9"/>
      <c r="E272" s="9"/>
      <c r="F272" s="9"/>
      <c r="G272" s="9"/>
      <c r="H272" s="9"/>
      <c r="I272" s="9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38"/>
      <c r="B278" s="138"/>
      <c r="C278" s="2"/>
      <c r="D278" s="138"/>
      <c r="E278" s="138"/>
      <c r="F278" s="138"/>
      <c r="G278" s="138"/>
      <c r="H278" s="2"/>
      <c r="I278" s="2"/>
      <c r="J278" s="2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37"/>
      <c r="E281" s="137"/>
      <c r="F281" s="137"/>
      <c r="G281" s="137"/>
      <c r="H281" s="12"/>
      <c r="I281" s="9"/>
      <c r="J281" s="9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9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</sheetData>
  <sheetProtection/>
  <mergeCells count="83">
    <mergeCell ref="D281:E281"/>
    <mergeCell ref="F281:G281"/>
    <mergeCell ref="E209:F209"/>
    <mergeCell ref="G209:I209"/>
    <mergeCell ref="E210:F210"/>
    <mergeCell ref="G210:I210"/>
    <mergeCell ref="A278:B278"/>
    <mergeCell ref="D278:E278"/>
    <mergeCell ref="F278:G278"/>
    <mergeCell ref="E206:F206"/>
    <mergeCell ref="G206:I206"/>
    <mergeCell ref="E207:F207"/>
    <mergeCell ref="G207:I207"/>
    <mergeCell ref="E208:F208"/>
    <mergeCell ref="G208:I208"/>
    <mergeCell ref="E202:F202"/>
    <mergeCell ref="G202:I202"/>
    <mergeCell ref="G203:I203"/>
    <mergeCell ref="E204:F204"/>
    <mergeCell ref="G204:I204"/>
    <mergeCell ref="E205:F205"/>
    <mergeCell ref="G205:I205"/>
    <mergeCell ref="E199:F199"/>
    <mergeCell ref="G199:I199"/>
    <mergeCell ref="E200:F200"/>
    <mergeCell ref="G200:I200"/>
    <mergeCell ref="E201:F201"/>
    <mergeCell ref="G201:I201"/>
    <mergeCell ref="E195:F195"/>
    <mergeCell ref="G195:I195"/>
    <mergeCell ref="E196:F196"/>
    <mergeCell ref="G196:I196"/>
    <mergeCell ref="E198:F198"/>
    <mergeCell ref="G198:I198"/>
    <mergeCell ref="E192:F192"/>
    <mergeCell ref="G192:I192"/>
    <mergeCell ref="E193:F193"/>
    <mergeCell ref="G193:I193"/>
    <mergeCell ref="E194:F194"/>
    <mergeCell ref="G194:I194"/>
    <mergeCell ref="D134:E134"/>
    <mergeCell ref="F134:G134"/>
    <mergeCell ref="D135:E135"/>
    <mergeCell ref="F135:G135"/>
    <mergeCell ref="G190:I190"/>
    <mergeCell ref="E191:F191"/>
    <mergeCell ref="G191:I191"/>
    <mergeCell ref="E38:F38"/>
    <mergeCell ref="E39:F39"/>
    <mergeCell ref="E40:F40"/>
    <mergeCell ref="A131:B131"/>
    <mergeCell ref="D131:E131"/>
    <mergeCell ref="F131:G131"/>
    <mergeCell ref="A33:D33"/>
    <mergeCell ref="E33:F33"/>
    <mergeCell ref="E34:F34"/>
    <mergeCell ref="E35:F35"/>
    <mergeCell ref="E36:F36"/>
    <mergeCell ref="E37:F37"/>
    <mergeCell ref="A30:D30"/>
    <mergeCell ref="E30:F30"/>
    <mergeCell ref="A31:D31"/>
    <mergeCell ref="E31:F31"/>
    <mergeCell ref="A32:D32"/>
    <mergeCell ref="E32:F32"/>
    <mergeCell ref="E25:F25"/>
    <mergeCell ref="E26:F26"/>
    <mergeCell ref="E27:F27"/>
    <mergeCell ref="E28:F28"/>
    <mergeCell ref="A29:D29"/>
    <mergeCell ref="E29:F29"/>
    <mergeCell ref="E20:F20"/>
    <mergeCell ref="E21:F21"/>
    <mergeCell ref="E22:F22"/>
    <mergeCell ref="A23:D23"/>
    <mergeCell ref="E23:F23"/>
    <mergeCell ref="E24:F24"/>
    <mergeCell ref="E14:F14"/>
    <mergeCell ref="E15:F15"/>
    <mergeCell ref="A16:D16"/>
    <mergeCell ref="E17:F17"/>
    <mergeCell ref="E18:F18"/>
    <mergeCell ref="E19:F19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U572"/>
  <sheetViews>
    <sheetView zoomScale="112" zoomScaleNormal="112" zoomScalePageLayoutView="0" workbookViewId="0" topLeftCell="A115">
      <selection activeCell="A3" sqref="A3:J140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7.625" style="0" customWidth="1"/>
    <col min="5" max="5" width="4.125" style="0" customWidth="1"/>
    <col min="6" max="6" width="8.25390625" style="0" customWidth="1"/>
    <col min="7" max="7" width="12.3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84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152</v>
      </c>
      <c r="E6" s="20"/>
      <c r="F6" s="20"/>
      <c r="G6" s="20"/>
      <c r="H6" s="20"/>
      <c r="I6" s="20"/>
      <c r="J6" s="20"/>
    </row>
    <row r="7" spans="1:10" ht="12.75">
      <c r="A7" s="20" t="s">
        <v>114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52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54</v>
      </c>
      <c r="F12" s="32"/>
      <c r="G12" s="26"/>
      <c r="H12" s="26"/>
      <c r="I12" s="26"/>
      <c r="J12" s="8"/>
    </row>
    <row r="13" spans="1:8" ht="13.5" thickBot="1">
      <c r="A13" s="33" t="s">
        <v>2</v>
      </c>
      <c r="B13" s="34"/>
      <c r="C13" s="34"/>
      <c r="D13" s="34"/>
      <c r="E13" s="31" t="s">
        <v>13</v>
      </c>
      <c r="F13" s="78"/>
      <c r="G13" s="77" t="s">
        <v>146</v>
      </c>
      <c r="H13" s="77" t="s">
        <v>105</v>
      </c>
    </row>
    <row r="14" spans="1:8" ht="13.5" thickBot="1">
      <c r="A14" s="35" t="s">
        <v>3</v>
      </c>
      <c r="B14" s="34"/>
      <c r="C14" s="34"/>
      <c r="D14" s="36"/>
      <c r="E14" s="97"/>
      <c r="F14" s="98"/>
      <c r="G14" s="84"/>
      <c r="H14" s="84"/>
    </row>
    <row r="15" spans="1:8" ht="13.5" thickBot="1">
      <c r="A15" s="37" t="s">
        <v>4</v>
      </c>
      <c r="B15" s="38"/>
      <c r="C15" s="38"/>
      <c r="D15" s="36"/>
      <c r="E15" s="99">
        <v>18000</v>
      </c>
      <c r="F15" s="100"/>
      <c r="G15" s="85">
        <v>18000</v>
      </c>
      <c r="H15" s="85">
        <v>14061.64</v>
      </c>
    </row>
    <row r="16" spans="1:8" ht="13.5" thickBot="1">
      <c r="A16" s="146" t="s">
        <v>107</v>
      </c>
      <c r="B16" s="147"/>
      <c r="C16" s="147"/>
      <c r="D16" s="148"/>
      <c r="E16" s="29"/>
      <c r="F16" s="79"/>
      <c r="G16" s="85"/>
      <c r="H16" s="85">
        <v>132.72</v>
      </c>
    </row>
    <row r="17" spans="1:8" ht="13.5" thickBot="1">
      <c r="A17" s="37" t="s">
        <v>4</v>
      </c>
      <c r="B17" s="38"/>
      <c r="C17" s="38"/>
      <c r="D17" s="36"/>
      <c r="E17" s="99">
        <f>SUM(E15:E16)</f>
        <v>18000</v>
      </c>
      <c r="F17" s="100"/>
      <c r="G17" s="85">
        <v>18000</v>
      </c>
      <c r="H17" s="85">
        <f>H15+H16</f>
        <v>14194.359999999999</v>
      </c>
    </row>
    <row r="18" spans="1:8" ht="13.5" thickBot="1">
      <c r="A18" s="39" t="s">
        <v>5</v>
      </c>
      <c r="B18" s="40"/>
      <c r="C18" s="40"/>
      <c r="D18" s="41"/>
      <c r="E18" s="104"/>
      <c r="F18" s="105"/>
      <c r="G18" s="86"/>
      <c r="H18" s="84"/>
    </row>
    <row r="19" spans="1:9" ht="13.5" thickBot="1">
      <c r="A19" s="42" t="s">
        <v>79</v>
      </c>
      <c r="B19" s="43"/>
      <c r="C19" s="43"/>
      <c r="D19" s="36"/>
      <c r="E19" s="104"/>
      <c r="F19" s="105"/>
      <c r="G19" s="86"/>
      <c r="H19" s="84"/>
      <c r="I19" s="96"/>
    </row>
    <row r="20" spans="1:8" ht="13.5" thickBot="1">
      <c r="A20" s="44" t="s">
        <v>6</v>
      </c>
      <c r="B20" s="45"/>
      <c r="C20" s="45"/>
      <c r="D20" s="46"/>
      <c r="E20" s="99">
        <v>0</v>
      </c>
      <c r="F20" s="100"/>
      <c r="G20" s="85">
        <v>961.62</v>
      </c>
      <c r="H20" s="85">
        <v>961.62</v>
      </c>
    </row>
    <row r="21" spans="1:8" ht="13.5" thickBot="1">
      <c r="A21" s="47" t="s">
        <v>7</v>
      </c>
      <c r="B21" s="48"/>
      <c r="C21" s="48"/>
      <c r="D21" s="49"/>
      <c r="E21" s="99">
        <v>107000</v>
      </c>
      <c r="F21" s="100"/>
      <c r="G21" s="85">
        <v>107000</v>
      </c>
      <c r="H21" s="85">
        <v>65867.06</v>
      </c>
    </row>
    <row r="22" spans="1:8" ht="13.5" thickBot="1">
      <c r="A22" s="50" t="s">
        <v>129</v>
      </c>
      <c r="B22" s="50"/>
      <c r="C22" s="50"/>
      <c r="D22" s="19"/>
      <c r="E22" s="107"/>
      <c r="F22" s="105"/>
      <c r="G22" s="86"/>
      <c r="H22" s="84">
        <v>162553.09</v>
      </c>
    </row>
    <row r="23" spans="1:8" ht="13.5" thickBot="1">
      <c r="A23" s="116" t="s">
        <v>137</v>
      </c>
      <c r="B23" s="117"/>
      <c r="C23" s="117"/>
      <c r="D23" s="118"/>
      <c r="E23" s="107"/>
      <c r="F23" s="105"/>
      <c r="G23" s="86"/>
      <c r="H23" s="84">
        <v>-7280.65</v>
      </c>
    </row>
    <row r="24" spans="1:8" ht="13.5" thickBot="1">
      <c r="A24" s="51" t="s">
        <v>131</v>
      </c>
      <c r="B24" s="52"/>
      <c r="C24" s="52"/>
      <c r="D24" s="53"/>
      <c r="E24" s="104"/>
      <c r="F24" s="105"/>
      <c r="G24" s="86"/>
      <c r="H24" s="86">
        <v>374178.89</v>
      </c>
    </row>
    <row r="25" spans="1:8" ht="13.5" thickBot="1">
      <c r="A25" s="54" t="s">
        <v>136</v>
      </c>
      <c r="B25" s="55"/>
      <c r="C25" s="55"/>
      <c r="D25" s="56"/>
      <c r="E25" s="104"/>
      <c r="F25" s="105"/>
      <c r="G25" s="86"/>
      <c r="H25" s="86">
        <v>7253.84</v>
      </c>
    </row>
    <row r="26" spans="1:8" ht="13.5" thickBot="1">
      <c r="A26" s="44" t="s">
        <v>75</v>
      </c>
      <c r="B26" s="45"/>
      <c r="C26" s="45"/>
      <c r="D26" s="46"/>
      <c r="E26" s="99">
        <v>600000</v>
      </c>
      <c r="F26" s="100"/>
      <c r="G26" s="85">
        <v>600000</v>
      </c>
      <c r="H26" s="85">
        <f>H22+H23+H24+H25</f>
        <v>536705.17</v>
      </c>
    </row>
    <row r="27" spans="1:8" ht="13.5" thickBot="1">
      <c r="A27" s="42" t="s">
        <v>121</v>
      </c>
      <c r="B27" s="43"/>
      <c r="C27" s="43"/>
      <c r="D27" s="36"/>
      <c r="E27" s="99">
        <v>500000</v>
      </c>
      <c r="F27" s="100"/>
      <c r="G27" s="85">
        <v>500000</v>
      </c>
      <c r="H27" s="85"/>
    </row>
    <row r="28" spans="1:8" ht="12.75">
      <c r="A28" s="93" t="s">
        <v>95</v>
      </c>
      <c r="B28" s="94"/>
      <c r="C28" s="94" t="s">
        <v>101</v>
      </c>
      <c r="D28" s="95"/>
      <c r="E28" s="109"/>
      <c r="F28" s="110"/>
      <c r="G28" s="85"/>
      <c r="H28" s="85">
        <v>297629</v>
      </c>
    </row>
    <row r="29" spans="1:8" ht="12.75">
      <c r="A29" s="116" t="s">
        <v>93</v>
      </c>
      <c r="B29" s="117"/>
      <c r="C29" s="117"/>
      <c r="D29" s="118"/>
      <c r="E29" s="114"/>
      <c r="F29" s="115"/>
      <c r="G29" s="85"/>
      <c r="H29" s="84"/>
    </row>
    <row r="30" spans="1:8" ht="13.5" thickBot="1">
      <c r="A30" s="119" t="s">
        <v>85</v>
      </c>
      <c r="B30" s="120"/>
      <c r="C30" s="120"/>
      <c r="D30" s="121"/>
      <c r="E30" s="122"/>
      <c r="F30" s="123"/>
      <c r="G30" s="85"/>
      <c r="H30" s="84"/>
    </row>
    <row r="31" spans="1:8" ht="13.5" thickBot="1">
      <c r="A31" s="124" t="s">
        <v>94</v>
      </c>
      <c r="B31" s="125"/>
      <c r="C31" s="125"/>
      <c r="D31" s="126"/>
      <c r="E31" s="99"/>
      <c r="F31" s="100"/>
      <c r="G31" s="85"/>
      <c r="H31" s="84"/>
    </row>
    <row r="32" spans="1:8" ht="13.5" thickBot="1">
      <c r="A32" s="127" t="s">
        <v>103</v>
      </c>
      <c r="B32" s="128"/>
      <c r="C32" s="128"/>
      <c r="D32" s="129"/>
      <c r="E32" s="97"/>
      <c r="F32" s="98"/>
      <c r="G32" s="86">
        <v>252960</v>
      </c>
      <c r="H32" s="85">
        <v>252960</v>
      </c>
    </row>
    <row r="33" spans="1:9" ht="13.5" thickBot="1">
      <c r="A33" s="44" t="s">
        <v>9</v>
      </c>
      <c r="B33" s="40"/>
      <c r="C33" s="40"/>
      <c r="D33" s="41"/>
      <c r="E33" s="99">
        <f>E17+E20+E21+E26+E27</f>
        <v>1225000</v>
      </c>
      <c r="F33" s="100"/>
      <c r="G33" s="85">
        <f>SUM(G14:G32)-18000</f>
        <v>1478921.62</v>
      </c>
      <c r="H33" s="85">
        <f>H17+H20+H21+H26+H28+H32</f>
        <v>1168317.21</v>
      </c>
      <c r="I33" s="96"/>
    </row>
    <row r="34" spans="1:8" ht="13.5" thickBot="1">
      <c r="A34" s="42" t="s">
        <v>116</v>
      </c>
      <c r="B34" s="38"/>
      <c r="C34" s="38"/>
      <c r="D34" s="36"/>
      <c r="E34" s="99">
        <v>1292000</v>
      </c>
      <c r="F34" s="100"/>
      <c r="G34" s="85">
        <v>1292000</v>
      </c>
      <c r="H34" s="85">
        <v>798000</v>
      </c>
    </row>
    <row r="35" spans="1:8" ht="13.5" thickBot="1">
      <c r="A35" s="39" t="s">
        <v>10</v>
      </c>
      <c r="B35" s="45"/>
      <c r="C35" s="45"/>
      <c r="D35" s="41"/>
      <c r="E35" s="99">
        <v>55000</v>
      </c>
      <c r="F35" s="100"/>
      <c r="G35" s="85">
        <v>55000</v>
      </c>
      <c r="H35" s="85">
        <v>39000</v>
      </c>
    </row>
    <row r="36" spans="1:8" ht="13.5" thickBot="1">
      <c r="A36" s="42" t="s">
        <v>11</v>
      </c>
      <c r="B36" s="38"/>
      <c r="C36" s="38"/>
      <c r="D36" s="36"/>
      <c r="E36" s="99">
        <v>8000</v>
      </c>
      <c r="F36" s="100"/>
      <c r="G36" s="85">
        <v>8000</v>
      </c>
      <c r="H36" s="85">
        <v>6000</v>
      </c>
    </row>
    <row r="37" spans="1:9" ht="13.5" thickBot="1">
      <c r="A37" s="39" t="s">
        <v>106</v>
      </c>
      <c r="B37" s="40"/>
      <c r="C37" s="40"/>
      <c r="D37" s="41"/>
      <c r="E37" s="99">
        <v>0</v>
      </c>
      <c r="F37" s="100"/>
      <c r="G37" s="85">
        <v>0</v>
      </c>
      <c r="H37" s="85"/>
      <c r="I37" s="96"/>
    </row>
    <row r="38" spans="1:8" ht="13.5" thickBot="1">
      <c r="A38" s="37" t="s">
        <v>9</v>
      </c>
      <c r="B38" s="43"/>
      <c r="C38" s="43"/>
      <c r="D38" s="36"/>
      <c r="E38" s="99">
        <f>SUM(E34:E37)</f>
        <v>1355000</v>
      </c>
      <c r="F38" s="100"/>
      <c r="G38" s="85">
        <f>SUM(G34:G37)</f>
        <v>1355000</v>
      </c>
      <c r="H38" s="85">
        <f>H34+H35+H36+H37</f>
        <v>843000</v>
      </c>
    </row>
    <row r="39" spans="1:9" ht="13.5" thickBot="1">
      <c r="A39" s="37" t="s">
        <v>12</v>
      </c>
      <c r="B39" s="34"/>
      <c r="C39" s="34"/>
      <c r="D39" s="36"/>
      <c r="E39" s="99">
        <f>E33+E38</f>
        <v>2580000</v>
      </c>
      <c r="F39" s="100"/>
      <c r="G39" s="85">
        <f>G33+G38</f>
        <v>2833921.62</v>
      </c>
      <c r="H39" s="85">
        <f>H33+H38</f>
        <v>2011317.21</v>
      </c>
      <c r="I39" s="96"/>
    </row>
    <row r="40" spans="1:10" ht="12.75">
      <c r="A40" s="45"/>
      <c r="B40" s="8"/>
      <c r="C40" s="8"/>
      <c r="D40" s="8"/>
      <c r="E40" s="58"/>
      <c r="F40" s="58"/>
      <c r="G40" s="59"/>
      <c r="H40" s="59"/>
      <c r="I40" s="58"/>
      <c r="J40" s="8"/>
    </row>
    <row r="41" spans="1:10" ht="12.75">
      <c r="A41" s="26"/>
      <c r="B41" s="26"/>
      <c r="C41" s="26"/>
      <c r="D41" s="26"/>
      <c r="E41" s="32" t="s">
        <v>55</v>
      </c>
      <c r="F41" s="26"/>
      <c r="G41" s="26"/>
      <c r="H41" s="26"/>
      <c r="I41" s="26"/>
      <c r="J41" s="26"/>
    </row>
    <row r="42" spans="1:10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3.5" thickBot="1">
      <c r="A43" s="4" t="s">
        <v>17</v>
      </c>
      <c r="B43" s="33"/>
      <c r="C43" s="34"/>
      <c r="D43" s="34"/>
      <c r="E43" s="34"/>
      <c r="F43" s="36"/>
      <c r="G43" s="4" t="s">
        <v>24</v>
      </c>
      <c r="H43" s="4"/>
      <c r="I43" s="4" t="s">
        <v>98</v>
      </c>
      <c r="J43" s="74" t="s">
        <v>97</v>
      </c>
    </row>
    <row r="44" spans="1:10" ht="12.75">
      <c r="A44" s="5" t="s">
        <v>18</v>
      </c>
      <c r="B44" s="4" t="s">
        <v>14</v>
      </c>
      <c r="C44" s="4" t="s">
        <v>14</v>
      </c>
      <c r="D44" s="4" t="s">
        <v>14</v>
      </c>
      <c r="E44" s="4" t="s">
        <v>14</v>
      </c>
      <c r="F44" s="17" t="s">
        <v>14</v>
      </c>
      <c r="G44" s="5" t="s">
        <v>25</v>
      </c>
      <c r="H44" s="26" t="s">
        <v>147</v>
      </c>
      <c r="I44" s="5" t="s">
        <v>99</v>
      </c>
      <c r="J44" s="75" t="s">
        <v>29</v>
      </c>
    </row>
    <row r="45" spans="1:10" ht="12.75">
      <c r="A45" s="5" t="s">
        <v>20</v>
      </c>
      <c r="B45" s="5" t="s">
        <v>15</v>
      </c>
      <c r="C45" s="5" t="s">
        <v>16</v>
      </c>
      <c r="D45" s="5" t="s">
        <v>21</v>
      </c>
      <c r="E45" s="5" t="s">
        <v>22</v>
      </c>
      <c r="F45" s="18" t="s">
        <v>23</v>
      </c>
      <c r="G45" s="5" t="s">
        <v>26</v>
      </c>
      <c r="H45" s="5" t="s">
        <v>25</v>
      </c>
      <c r="I45" s="72"/>
      <c r="J45" s="75"/>
    </row>
    <row r="46" spans="1:10" ht="12.75">
      <c r="A46" s="5" t="s">
        <v>19</v>
      </c>
      <c r="B46" s="5"/>
      <c r="C46" s="5"/>
      <c r="D46" s="5"/>
      <c r="E46" s="5"/>
      <c r="F46" s="18"/>
      <c r="G46" s="5" t="s">
        <v>27</v>
      </c>
      <c r="H46" s="5" t="s">
        <v>26</v>
      </c>
      <c r="I46" s="5"/>
      <c r="J46" s="75"/>
    </row>
    <row r="47" spans="1:10" ht="12.75">
      <c r="A47" s="5"/>
      <c r="B47" s="5"/>
      <c r="C47" s="5"/>
      <c r="D47" s="5"/>
      <c r="E47" s="5"/>
      <c r="F47" s="18"/>
      <c r="G47" s="5" t="s">
        <v>28</v>
      </c>
      <c r="H47" s="5"/>
      <c r="I47" s="5"/>
      <c r="J47" s="75"/>
    </row>
    <row r="48" spans="1:10" ht="12.75">
      <c r="A48" s="22" t="s">
        <v>30</v>
      </c>
      <c r="B48" s="21" t="s">
        <v>37</v>
      </c>
      <c r="C48" s="21" t="s">
        <v>38</v>
      </c>
      <c r="D48" s="21" t="s">
        <v>39</v>
      </c>
      <c r="E48" s="21" t="s">
        <v>108</v>
      </c>
      <c r="F48" s="22">
        <v>211</v>
      </c>
      <c r="G48" s="19">
        <v>637000</v>
      </c>
      <c r="H48" s="19">
        <v>637000</v>
      </c>
      <c r="I48" s="19">
        <v>366477</v>
      </c>
      <c r="J48" s="19">
        <v>366477</v>
      </c>
    </row>
    <row r="49" spans="1:10" ht="12.75">
      <c r="A49" s="19"/>
      <c r="B49" s="21"/>
      <c r="C49" s="21"/>
      <c r="D49" s="21"/>
      <c r="E49" s="21" t="s">
        <v>108</v>
      </c>
      <c r="F49" s="22">
        <v>213</v>
      </c>
      <c r="G49" s="19">
        <v>193000</v>
      </c>
      <c r="H49" s="19">
        <v>193000</v>
      </c>
      <c r="I49" s="19">
        <v>131468</v>
      </c>
      <c r="J49" s="19">
        <v>131468</v>
      </c>
    </row>
    <row r="50" spans="1:10" ht="12" customHeight="1">
      <c r="A50" s="19"/>
      <c r="B50" s="21"/>
      <c r="C50" s="21"/>
      <c r="D50" s="21"/>
      <c r="E50" s="21" t="s">
        <v>109</v>
      </c>
      <c r="F50" s="22">
        <v>221</v>
      </c>
      <c r="G50" s="19">
        <v>57600</v>
      </c>
      <c r="H50" s="19">
        <v>25000</v>
      </c>
      <c r="I50" s="19">
        <v>17000</v>
      </c>
      <c r="J50" s="19">
        <v>10200</v>
      </c>
    </row>
    <row r="51" spans="1:10" ht="12.75" customHeight="1" hidden="1">
      <c r="A51" s="19"/>
      <c r="B51" s="21"/>
      <c r="C51" s="21"/>
      <c r="D51" s="21"/>
      <c r="E51" s="21"/>
      <c r="F51" s="22">
        <v>221</v>
      </c>
      <c r="G51" s="19">
        <v>18000</v>
      </c>
      <c r="H51" s="19">
        <v>18000</v>
      </c>
      <c r="I51" s="19"/>
      <c r="J51" s="19"/>
    </row>
    <row r="52" spans="1:10" ht="11.25" customHeight="1">
      <c r="A52" s="19"/>
      <c r="B52" s="21"/>
      <c r="C52" s="21"/>
      <c r="D52" s="21"/>
      <c r="E52" s="21" t="s">
        <v>109</v>
      </c>
      <c r="F52" s="22">
        <v>222</v>
      </c>
      <c r="G52" s="19">
        <v>56100</v>
      </c>
      <c r="H52" s="19">
        <v>22500</v>
      </c>
      <c r="I52" s="19">
        <v>22500</v>
      </c>
      <c r="J52" s="19">
        <v>22500</v>
      </c>
    </row>
    <row r="53" spans="1:10" ht="12.75" customHeight="1" hidden="1">
      <c r="A53" s="19"/>
      <c r="B53" s="21"/>
      <c r="C53" s="21"/>
      <c r="D53" s="21"/>
      <c r="E53" s="21"/>
      <c r="F53" s="22">
        <v>226</v>
      </c>
      <c r="G53" s="19">
        <v>221000</v>
      </c>
      <c r="H53" s="19">
        <v>221000</v>
      </c>
      <c r="I53" s="19"/>
      <c r="J53" s="19"/>
    </row>
    <row r="54" spans="1:10" ht="12.75">
      <c r="A54" s="19"/>
      <c r="B54" s="21"/>
      <c r="C54" s="21"/>
      <c r="D54" s="21"/>
      <c r="E54" s="21" t="s">
        <v>109</v>
      </c>
      <c r="F54" s="22">
        <v>224</v>
      </c>
      <c r="G54" s="19"/>
      <c r="H54" s="19">
        <v>67500</v>
      </c>
      <c r="I54" s="19">
        <v>52500</v>
      </c>
      <c r="J54" s="19">
        <v>52500</v>
      </c>
    </row>
    <row r="55" spans="1:10" ht="12.75">
      <c r="A55" s="19"/>
      <c r="B55" s="21"/>
      <c r="C55" s="21"/>
      <c r="D55" s="21"/>
      <c r="E55" s="21" t="s">
        <v>109</v>
      </c>
      <c r="F55" s="22">
        <v>226</v>
      </c>
      <c r="G55" s="19">
        <v>30000</v>
      </c>
      <c r="H55" s="19">
        <v>10000</v>
      </c>
      <c r="I55" s="19">
        <v>5000</v>
      </c>
      <c r="J55" s="19"/>
    </row>
    <row r="56" spans="1:10" ht="12.75">
      <c r="A56" s="19"/>
      <c r="B56" s="21"/>
      <c r="C56" s="21"/>
      <c r="D56" s="21"/>
      <c r="E56" s="21" t="s">
        <v>110</v>
      </c>
      <c r="F56" s="22">
        <v>290</v>
      </c>
      <c r="G56" s="19">
        <v>10000</v>
      </c>
      <c r="H56" s="19"/>
      <c r="I56" s="19"/>
      <c r="J56" s="19"/>
    </row>
    <row r="57" spans="1:10" ht="12.75">
      <c r="A57" s="19"/>
      <c r="B57" s="21"/>
      <c r="C57" s="21"/>
      <c r="D57" s="21"/>
      <c r="E57" s="21" t="s">
        <v>109</v>
      </c>
      <c r="F57" s="22">
        <v>290</v>
      </c>
      <c r="G57" s="19">
        <v>0</v>
      </c>
      <c r="H57" s="19">
        <v>0</v>
      </c>
      <c r="I57" s="19"/>
      <c r="J57" s="19"/>
    </row>
    <row r="58" spans="1:10" ht="12.75">
      <c r="A58" s="19"/>
      <c r="B58" s="19"/>
      <c r="C58" s="19"/>
      <c r="D58" s="19"/>
      <c r="E58" s="27">
        <v>244</v>
      </c>
      <c r="F58" s="23">
        <v>310</v>
      </c>
      <c r="G58" s="61">
        <v>0</v>
      </c>
      <c r="H58" s="61">
        <v>0</v>
      </c>
      <c r="I58" s="19"/>
      <c r="J58" s="19"/>
    </row>
    <row r="59" spans="1:10" ht="12.75">
      <c r="A59" s="19"/>
      <c r="B59" s="19"/>
      <c r="C59" s="19"/>
      <c r="D59" s="19"/>
      <c r="E59" s="27">
        <v>244</v>
      </c>
      <c r="F59" s="22">
        <v>340</v>
      </c>
      <c r="G59" s="19">
        <v>50000</v>
      </c>
      <c r="H59" s="19">
        <v>130740</v>
      </c>
      <c r="I59" s="19">
        <v>125800</v>
      </c>
      <c r="J59" s="19">
        <v>93800</v>
      </c>
    </row>
    <row r="60" spans="1:10" ht="12.75" customHeight="1" hidden="1">
      <c r="A60" s="22"/>
      <c r="B60" s="21"/>
      <c r="C60" s="21"/>
      <c r="D60" s="21"/>
      <c r="E60" s="21"/>
      <c r="F60" s="22"/>
      <c r="G60" s="19"/>
      <c r="H60" s="19"/>
      <c r="I60" s="19"/>
      <c r="J60" s="19"/>
    </row>
    <row r="61" spans="1:10" ht="12.75" customHeight="1" hidden="1">
      <c r="A61" s="19"/>
      <c r="B61" s="21"/>
      <c r="C61" s="21"/>
      <c r="D61" s="21"/>
      <c r="E61" s="21"/>
      <c r="F61" s="22"/>
      <c r="G61" s="19"/>
      <c r="H61" s="19"/>
      <c r="I61" s="19"/>
      <c r="J61" s="19"/>
    </row>
    <row r="62" spans="1:10" ht="12.75" customHeight="1" hidden="1">
      <c r="A62" s="19"/>
      <c r="B62" s="21"/>
      <c r="C62" s="21"/>
      <c r="D62" s="21"/>
      <c r="E62" s="21"/>
      <c r="F62" s="22"/>
      <c r="G62" s="19"/>
      <c r="H62" s="19"/>
      <c r="I62" s="19"/>
      <c r="J62" s="19"/>
    </row>
    <row r="63" spans="1:10" ht="12.75" customHeight="1" hidden="1">
      <c r="A63" s="19"/>
      <c r="B63" s="21"/>
      <c r="C63" s="21"/>
      <c r="D63" s="21"/>
      <c r="E63" s="21"/>
      <c r="F63" s="22"/>
      <c r="G63" s="22"/>
      <c r="H63" s="22"/>
      <c r="I63" s="22"/>
      <c r="J63" s="22"/>
    </row>
    <row r="64" spans="1:10" ht="12.75" customHeight="1" hidden="1">
      <c r="A64" s="22"/>
      <c r="B64" s="21"/>
      <c r="C64" s="21"/>
      <c r="D64" s="21"/>
      <c r="E64" s="21"/>
      <c r="F64" s="22"/>
      <c r="G64" s="22"/>
      <c r="H64" s="22"/>
      <c r="I64" s="22"/>
      <c r="J64" s="22"/>
    </row>
    <row r="65" spans="1:10" ht="12.75">
      <c r="A65" s="19" t="s">
        <v>9</v>
      </c>
      <c r="B65" s="21"/>
      <c r="C65" s="21"/>
      <c r="D65" s="21"/>
      <c r="E65" s="21"/>
      <c r="F65" s="22"/>
      <c r="G65" s="22">
        <f>G48+G49+G50+G52+G54+G55+G56+G57+G58+G59</f>
        <v>1033700</v>
      </c>
      <c r="H65" s="22">
        <f>H48+H49+H50+H52+H54+H55+H56+H57+H58+H59</f>
        <v>1085740</v>
      </c>
      <c r="I65" s="22">
        <f>SUM(I48:I64)</f>
        <v>720745</v>
      </c>
      <c r="J65" s="22">
        <f>J48+J49+J50+J52+J54+J55+J57+J59</f>
        <v>676945</v>
      </c>
    </row>
    <row r="66" spans="1:10" ht="12.75">
      <c r="A66" s="22" t="s">
        <v>31</v>
      </c>
      <c r="B66" s="21" t="s">
        <v>37</v>
      </c>
      <c r="C66" s="21" t="s">
        <v>115</v>
      </c>
      <c r="D66" s="21" t="s">
        <v>40</v>
      </c>
      <c r="E66" s="21" t="s">
        <v>111</v>
      </c>
      <c r="F66" s="22">
        <v>290</v>
      </c>
      <c r="G66" s="22">
        <v>50000</v>
      </c>
      <c r="H66" s="22">
        <v>35000</v>
      </c>
      <c r="I66" s="22">
        <v>0</v>
      </c>
      <c r="J66" s="22">
        <v>0</v>
      </c>
    </row>
    <row r="67" spans="1:10" ht="12.75">
      <c r="A67" s="22" t="s">
        <v>1</v>
      </c>
      <c r="B67" s="21" t="s">
        <v>37</v>
      </c>
      <c r="C67" s="21" t="s">
        <v>77</v>
      </c>
      <c r="D67" s="21" t="s">
        <v>41</v>
      </c>
      <c r="E67" s="21" t="s">
        <v>109</v>
      </c>
      <c r="F67" s="22">
        <v>226</v>
      </c>
      <c r="G67" s="19"/>
      <c r="H67" s="19"/>
      <c r="I67" s="19"/>
      <c r="J67" s="19"/>
    </row>
    <row r="68" spans="1:10" ht="12.75">
      <c r="A68" s="19"/>
      <c r="B68" s="21" t="s">
        <v>37</v>
      </c>
      <c r="C68" s="21" t="s">
        <v>104</v>
      </c>
      <c r="D68" s="21" t="s">
        <v>41</v>
      </c>
      <c r="E68" s="21" t="s">
        <v>109</v>
      </c>
      <c r="F68" s="22">
        <v>340</v>
      </c>
      <c r="G68" s="19">
        <v>8000</v>
      </c>
      <c r="H68" s="19">
        <v>8000</v>
      </c>
      <c r="I68" s="19"/>
      <c r="J68" s="19"/>
    </row>
    <row r="69" spans="1:10" ht="12.75">
      <c r="A69" s="19" t="s">
        <v>9</v>
      </c>
      <c r="B69" s="21"/>
      <c r="C69" s="21"/>
      <c r="D69" s="21"/>
      <c r="E69" s="21"/>
      <c r="F69" s="22"/>
      <c r="G69" s="22">
        <f>SUM(G67:G68)</f>
        <v>8000</v>
      </c>
      <c r="H69" s="22">
        <f>SUM(H67:H68)</f>
        <v>8000</v>
      </c>
      <c r="I69" s="22">
        <f>I68</f>
        <v>0</v>
      </c>
      <c r="J69" s="22">
        <f>SUM(J67:J68)</f>
        <v>0</v>
      </c>
    </row>
    <row r="70" spans="1:10" ht="12.75" customHeight="1" hidden="1">
      <c r="A70" s="19"/>
      <c r="B70" s="21"/>
      <c r="C70" s="21"/>
      <c r="D70" s="21"/>
      <c r="E70" s="21"/>
      <c r="F70" s="22">
        <v>310</v>
      </c>
      <c r="G70" s="19"/>
      <c r="H70" s="19"/>
      <c r="I70" s="19"/>
      <c r="J70" s="19"/>
    </row>
    <row r="71" spans="1:10" ht="12.75" customHeight="1" hidden="1">
      <c r="A71" s="19"/>
      <c r="B71" s="21"/>
      <c r="C71" s="21"/>
      <c r="D71" s="21"/>
      <c r="E71" s="21"/>
      <c r="F71" s="22">
        <v>340</v>
      </c>
      <c r="G71" s="19"/>
      <c r="H71" s="19"/>
      <c r="I71" s="19"/>
      <c r="J71" s="19"/>
    </row>
    <row r="72" spans="1:10" ht="12.75">
      <c r="A72" s="22" t="s">
        <v>32</v>
      </c>
      <c r="B72" s="21" t="s">
        <v>37</v>
      </c>
      <c r="C72" s="21" t="s">
        <v>77</v>
      </c>
      <c r="D72" s="21" t="s">
        <v>42</v>
      </c>
      <c r="E72" s="21" t="s">
        <v>138</v>
      </c>
      <c r="F72" s="22">
        <v>226</v>
      </c>
      <c r="G72" s="19">
        <v>746000</v>
      </c>
      <c r="H72" s="19">
        <v>746000</v>
      </c>
      <c r="I72" s="19">
        <v>497519.46</v>
      </c>
      <c r="J72" s="19">
        <v>481205.46</v>
      </c>
    </row>
    <row r="73" spans="1:10" ht="12.75">
      <c r="A73" s="22"/>
      <c r="B73" s="21"/>
      <c r="C73" s="21"/>
      <c r="D73" s="21"/>
      <c r="E73" s="21" t="s">
        <v>109</v>
      </c>
      <c r="F73" s="22">
        <v>226</v>
      </c>
      <c r="G73" s="19">
        <v>0</v>
      </c>
      <c r="H73" s="19">
        <v>0</v>
      </c>
      <c r="I73" s="19"/>
      <c r="J73" s="19"/>
    </row>
    <row r="74" spans="1:10" ht="12.75">
      <c r="A74" s="19"/>
      <c r="B74" s="19"/>
      <c r="C74" s="19"/>
      <c r="D74" s="19"/>
      <c r="E74" s="27">
        <v>244</v>
      </c>
      <c r="F74" s="23">
        <v>310</v>
      </c>
      <c r="G74" s="19">
        <v>0</v>
      </c>
      <c r="H74" s="19">
        <v>0</v>
      </c>
      <c r="I74" s="19"/>
      <c r="J74" s="19"/>
    </row>
    <row r="75" spans="1:10" ht="12.75">
      <c r="A75" s="19"/>
      <c r="B75" s="19"/>
      <c r="C75" s="19"/>
      <c r="D75" s="19"/>
      <c r="E75" s="27">
        <v>244</v>
      </c>
      <c r="F75" s="23">
        <v>340</v>
      </c>
      <c r="G75" s="19">
        <v>0</v>
      </c>
      <c r="H75" s="19">
        <v>0</v>
      </c>
      <c r="I75" s="19"/>
      <c r="J75" s="19"/>
    </row>
    <row r="76" spans="1:10" ht="12.75">
      <c r="A76" s="19" t="s">
        <v>9</v>
      </c>
      <c r="B76" s="21"/>
      <c r="C76" s="21"/>
      <c r="D76" s="21"/>
      <c r="E76" s="21"/>
      <c r="F76" s="22"/>
      <c r="G76" s="22">
        <f>G72+G73+G74+G75</f>
        <v>746000</v>
      </c>
      <c r="H76" s="22">
        <f>H72+H73+H74+H75</f>
        <v>746000</v>
      </c>
      <c r="I76" s="22">
        <f>SUM(I72:I75)</f>
        <v>497519.46</v>
      </c>
      <c r="J76" s="22">
        <f>SUM(J72:J75)</f>
        <v>481205.46</v>
      </c>
    </row>
    <row r="77" spans="1:10" ht="12.75">
      <c r="A77" s="22" t="s">
        <v>33</v>
      </c>
      <c r="B77" s="21" t="s">
        <v>37</v>
      </c>
      <c r="C77" s="21" t="s">
        <v>43</v>
      </c>
      <c r="D77" s="21" t="s">
        <v>44</v>
      </c>
      <c r="E77" s="21" t="s">
        <v>112</v>
      </c>
      <c r="F77" s="22">
        <v>211</v>
      </c>
      <c r="G77" s="19">
        <v>152600</v>
      </c>
      <c r="H77" s="19">
        <v>152600</v>
      </c>
      <c r="I77" s="63">
        <v>64423</v>
      </c>
      <c r="J77" s="19">
        <v>64423</v>
      </c>
    </row>
    <row r="78" spans="1:10" ht="12.75" customHeight="1" hidden="1">
      <c r="A78" s="19"/>
      <c r="B78" s="21"/>
      <c r="C78" s="21"/>
      <c r="D78" s="21"/>
      <c r="E78" s="21"/>
      <c r="F78" s="22">
        <v>226</v>
      </c>
      <c r="G78" s="19"/>
      <c r="H78" s="19"/>
      <c r="I78" s="19"/>
      <c r="J78" s="19"/>
    </row>
    <row r="79" spans="1:10" ht="12.75" customHeight="1" hidden="1">
      <c r="A79" s="19"/>
      <c r="B79" s="21"/>
      <c r="C79" s="21"/>
      <c r="D79" s="21"/>
      <c r="E79" s="21"/>
      <c r="F79" s="22">
        <v>290</v>
      </c>
      <c r="G79" s="19"/>
      <c r="H79" s="19"/>
      <c r="I79" s="19"/>
      <c r="J79" s="19"/>
    </row>
    <row r="80" spans="1:10" ht="12.75" customHeight="1" hidden="1">
      <c r="A80" s="19"/>
      <c r="B80" s="21"/>
      <c r="C80" s="21"/>
      <c r="D80" s="21"/>
      <c r="E80" s="21"/>
      <c r="F80" s="22">
        <v>340</v>
      </c>
      <c r="G80" s="19"/>
      <c r="H80" s="19"/>
      <c r="I80" s="19"/>
      <c r="J80" s="19"/>
    </row>
    <row r="81" spans="1:10" ht="12.75">
      <c r="A81" s="19"/>
      <c r="B81" s="21"/>
      <c r="C81" s="21"/>
      <c r="D81" s="21"/>
      <c r="E81" s="21" t="s">
        <v>112</v>
      </c>
      <c r="F81" s="22">
        <v>213</v>
      </c>
      <c r="G81" s="19">
        <v>46100</v>
      </c>
      <c r="H81" s="19">
        <v>46100</v>
      </c>
      <c r="I81" s="63">
        <v>29110</v>
      </c>
      <c r="J81" s="19">
        <v>29028</v>
      </c>
    </row>
    <row r="82" spans="1:10" ht="12.75">
      <c r="A82" s="24"/>
      <c r="B82" s="24"/>
      <c r="C82" s="24"/>
      <c r="D82" s="24"/>
      <c r="E82" s="76">
        <v>244</v>
      </c>
      <c r="F82" s="25">
        <v>226</v>
      </c>
      <c r="G82" s="24">
        <v>0</v>
      </c>
      <c r="H82" s="24">
        <v>0</v>
      </c>
      <c r="I82" s="26"/>
      <c r="J82" s="24"/>
    </row>
    <row r="83" spans="1:10" ht="12.75">
      <c r="A83" s="19"/>
      <c r="B83" s="19"/>
      <c r="C83" s="19"/>
      <c r="D83" s="19"/>
      <c r="E83" s="27">
        <v>244</v>
      </c>
      <c r="F83" s="23">
        <v>340</v>
      </c>
      <c r="G83" s="19">
        <v>0</v>
      </c>
      <c r="H83" s="19">
        <v>0</v>
      </c>
      <c r="I83" s="19"/>
      <c r="J83" s="19"/>
    </row>
    <row r="84" spans="1:10" ht="12.75" customHeight="1" hidden="1">
      <c r="A84" s="19" t="s">
        <v>9</v>
      </c>
      <c r="B84" s="19"/>
      <c r="C84" s="19"/>
      <c r="D84" s="19"/>
      <c r="E84" s="19"/>
      <c r="F84" s="19"/>
      <c r="G84" s="22">
        <f>SUM(G76:G80)</f>
        <v>898600</v>
      </c>
      <c r="H84" s="22">
        <f>SUM(H76:H80)</f>
        <v>898600</v>
      </c>
      <c r="I84" s="64"/>
      <c r="J84" s="22"/>
    </row>
    <row r="85" spans="1:10" ht="12.75" customHeight="1" hidden="1">
      <c r="A85" s="19"/>
      <c r="B85" s="21"/>
      <c r="C85" s="21"/>
      <c r="D85" s="21"/>
      <c r="E85" s="21"/>
      <c r="F85" s="22"/>
      <c r="G85" s="19"/>
      <c r="H85" s="19"/>
      <c r="I85" s="19"/>
      <c r="J85" s="19"/>
    </row>
    <row r="86" spans="1:10" ht="12.75">
      <c r="A86" s="19" t="s">
        <v>9</v>
      </c>
      <c r="B86" s="21"/>
      <c r="C86" s="21"/>
      <c r="D86" s="21"/>
      <c r="E86" s="21"/>
      <c r="F86" s="22"/>
      <c r="G86" s="22">
        <f>G77+G81+G82+G83</f>
        <v>198700</v>
      </c>
      <c r="H86" s="22">
        <f>H77+H81+H82+H83</f>
        <v>198700</v>
      </c>
      <c r="I86" s="64">
        <f>SUM(I77:I85)</f>
        <v>93533</v>
      </c>
      <c r="J86" s="22">
        <f>SUM(J77:J85)</f>
        <v>93451</v>
      </c>
    </row>
    <row r="87" spans="1:10" ht="12.75">
      <c r="A87" s="22" t="s">
        <v>102</v>
      </c>
      <c r="B87" s="21" t="s">
        <v>37</v>
      </c>
      <c r="C87" s="21" t="s">
        <v>43</v>
      </c>
      <c r="D87" s="21" t="s">
        <v>78</v>
      </c>
      <c r="E87" s="21" t="s">
        <v>112</v>
      </c>
      <c r="F87" s="22">
        <v>211</v>
      </c>
      <c r="G87" s="19">
        <v>152600</v>
      </c>
      <c r="H87" s="19">
        <v>152600</v>
      </c>
      <c r="I87" s="19">
        <v>45935</v>
      </c>
      <c r="J87" s="19">
        <v>45935</v>
      </c>
    </row>
    <row r="88" spans="1:10" ht="12.75">
      <c r="A88" s="22"/>
      <c r="B88" s="21"/>
      <c r="C88" s="21"/>
      <c r="D88" s="21"/>
      <c r="E88" s="21" t="s">
        <v>112</v>
      </c>
      <c r="F88" s="22">
        <v>213</v>
      </c>
      <c r="G88" s="19">
        <v>46100</v>
      </c>
      <c r="H88" s="19">
        <v>46100</v>
      </c>
      <c r="I88" s="19">
        <v>29110</v>
      </c>
      <c r="J88" s="19">
        <v>29028</v>
      </c>
    </row>
    <row r="89" spans="1:10" ht="12.75">
      <c r="A89" s="19"/>
      <c r="B89" s="21"/>
      <c r="C89" s="21"/>
      <c r="D89" s="21"/>
      <c r="E89" s="21" t="s">
        <v>109</v>
      </c>
      <c r="F89" s="22">
        <v>340</v>
      </c>
      <c r="G89" s="19">
        <v>100000</v>
      </c>
      <c r="H89" s="19">
        <v>196600</v>
      </c>
      <c r="I89" s="19">
        <v>196600</v>
      </c>
      <c r="J89" s="19">
        <v>196600</v>
      </c>
    </row>
    <row r="90" spans="1:10" ht="12.75" customHeight="1" hidden="1">
      <c r="A90" s="19" t="s">
        <v>9</v>
      </c>
      <c r="B90" s="21"/>
      <c r="C90" s="21"/>
      <c r="D90" s="21"/>
      <c r="E90" s="21"/>
      <c r="F90" s="22"/>
      <c r="G90" s="22">
        <f>G87+G89</f>
        <v>252600</v>
      </c>
      <c r="H90" s="22">
        <f>H87+H89</f>
        <v>349200</v>
      </c>
      <c r="I90" s="22"/>
      <c r="J90" s="22"/>
    </row>
    <row r="91" spans="1:10" ht="12.75" customHeight="1" hidden="1">
      <c r="A91" s="19"/>
      <c r="B91" s="21"/>
      <c r="C91" s="21"/>
      <c r="D91" s="21"/>
      <c r="E91" s="21"/>
      <c r="F91" s="22"/>
      <c r="G91" s="19"/>
      <c r="H91" s="19"/>
      <c r="I91" s="19"/>
      <c r="J91" s="19"/>
    </row>
    <row r="92" spans="1:10" ht="12.75" customHeight="1" hidden="1">
      <c r="A92" s="19"/>
      <c r="B92" s="21"/>
      <c r="C92" s="21"/>
      <c r="D92" s="21"/>
      <c r="E92" s="21"/>
      <c r="F92" s="22"/>
      <c r="G92" s="19"/>
      <c r="H92" s="19"/>
      <c r="I92" s="19"/>
      <c r="J92" s="19"/>
    </row>
    <row r="93" spans="1:10" ht="12.75">
      <c r="A93" s="19" t="s">
        <v>9</v>
      </c>
      <c r="B93" s="21"/>
      <c r="C93" s="21"/>
      <c r="D93" s="21"/>
      <c r="E93" s="21"/>
      <c r="F93" s="22"/>
      <c r="G93" s="22">
        <f>G87+G88+G89</f>
        <v>298700</v>
      </c>
      <c r="H93" s="22">
        <f>H87+H88+H89</f>
        <v>395300</v>
      </c>
      <c r="I93" s="22">
        <f>I87+I88+I89</f>
        <v>271645</v>
      </c>
      <c r="J93" s="22">
        <f>J87+J88+J89</f>
        <v>271563</v>
      </c>
    </row>
    <row r="94" spans="1:10" ht="12" customHeight="1">
      <c r="A94" s="22" t="s">
        <v>126</v>
      </c>
      <c r="B94" s="21" t="s">
        <v>37</v>
      </c>
      <c r="C94" s="21" t="s">
        <v>127</v>
      </c>
      <c r="D94" s="21" t="s">
        <v>128</v>
      </c>
      <c r="E94" s="21" t="s">
        <v>109</v>
      </c>
      <c r="F94" s="22">
        <v>340</v>
      </c>
      <c r="G94" s="19">
        <v>100000</v>
      </c>
      <c r="H94" s="19">
        <v>100000</v>
      </c>
      <c r="I94" s="19">
        <v>100000</v>
      </c>
      <c r="J94" s="19">
        <v>100000</v>
      </c>
    </row>
    <row r="95" spans="1:10" ht="0.75" customHeight="1" hidden="1">
      <c r="A95" s="19"/>
      <c r="B95" s="19"/>
      <c r="C95" s="19"/>
      <c r="D95" s="19"/>
      <c r="E95" s="19"/>
      <c r="F95" s="22">
        <v>213</v>
      </c>
      <c r="G95" s="19">
        <v>21000</v>
      </c>
      <c r="H95" s="19">
        <v>21000</v>
      </c>
      <c r="I95" s="19"/>
      <c r="J95" s="19"/>
    </row>
    <row r="96" spans="1:10" ht="12.75" customHeight="1" hidden="1">
      <c r="A96" s="22"/>
      <c r="B96" s="21"/>
      <c r="C96" s="21"/>
      <c r="D96" s="21"/>
      <c r="E96" s="21"/>
      <c r="F96" s="22">
        <v>310</v>
      </c>
      <c r="G96" s="19"/>
      <c r="H96" s="19"/>
      <c r="I96" s="19"/>
      <c r="J96" s="19"/>
    </row>
    <row r="97" spans="1:10" ht="12.75" customHeight="1" hidden="1">
      <c r="A97" s="19"/>
      <c r="B97" s="21"/>
      <c r="C97" s="21"/>
      <c r="D97" s="21"/>
      <c r="E97" s="21"/>
      <c r="F97" s="22"/>
      <c r="G97" s="19"/>
      <c r="H97" s="19"/>
      <c r="I97" s="19"/>
      <c r="J97" s="19"/>
    </row>
    <row r="98" spans="1:10" ht="12.75" customHeight="1" hidden="1">
      <c r="A98" s="19"/>
      <c r="B98" s="21"/>
      <c r="C98" s="21"/>
      <c r="D98" s="21"/>
      <c r="E98" s="21"/>
      <c r="F98" s="22"/>
      <c r="G98" s="19"/>
      <c r="H98" s="19"/>
      <c r="I98" s="19"/>
      <c r="J98" s="19"/>
    </row>
    <row r="99" spans="1:10" ht="12.75" customHeight="1" hidden="1">
      <c r="A99" s="19"/>
      <c r="B99" s="21"/>
      <c r="C99" s="21"/>
      <c r="D99" s="21"/>
      <c r="E99" s="21"/>
      <c r="F99" s="22"/>
      <c r="G99" s="19"/>
      <c r="H99" s="19"/>
      <c r="I99" s="19"/>
      <c r="J99" s="19"/>
    </row>
    <row r="100" spans="1:10" ht="12.75" customHeight="1" hidden="1">
      <c r="A100" s="19" t="s">
        <v>9</v>
      </c>
      <c r="B100" s="21"/>
      <c r="C100" s="21"/>
      <c r="D100" s="21"/>
      <c r="E100" s="21"/>
      <c r="F100" s="19"/>
      <c r="G100" s="22">
        <f>SUM(G91:G99)</f>
        <v>419700</v>
      </c>
      <c r="H100" s="22">
        <f>SUM(H91:H99)</f>
        <v>516300</v>
      </c>
      <c r="I100" s="22"/>
      <c r="J100" s="22"/>
    </row>
    <row r="101" spans="1:255" ht="12.75" customHeight="1" hidden="1">
      <c r="A101" s="65"/>
      <c r="B101" s="26"/>
      <c r="C101" s="26"/>
      <c r="D101" s="26"/>
      <c r="E101" s="26"/>
      <c r="F101" s="26"/>
      <c r="G101" s="19"/>
      <c r="H101" s="19"/>
      <c r="I101" s="19"/>
      <c r="J101" s="19"/>
      <c r="IU101">
        <f>SUM(A101:IT101)</f>
        <v>0</v>
      </c>
    </row>
    <row r="102" spans="1:10" ht="12.75">
      <c r="A102" s="19" t="s">
        <v>9</v>
      </c>
      <c r="B102" s="21"/>
      <c r="C102" s="21"/>
      <c r="D102" s="21"/>
      <c r="E102" s="21"/>
      <c r="F102" s="22"/>
      <c r="G102" s="22">
        <f>G94</f>
        <v>100000</v>
      </c>
      <c r="H102" s="22">
        <f>H94</f>
        <v>100000</v>
      </c>
      <c r="I102" s="22">
        <f>SUM(I94:I101)</f>
        <v>100000</v>
      </c>
      <c r="J102" s="22">
        <f>SUM(J94:J101)</f>
        <v>100000</v>
      </c>
    </row>
    <row r="103" spans="1:10" ht="12" customHeight="1">
      <c r="A103" s="22" t="s">
        <v>35</v>
      </c>
      <c r="B103" s="21" t="s">
        <v>37</v>
      </c>
      <c r="C103" s="21" t="s">
        <v>46</v>
      </c>
      <c r="D103" s="21" t="s">
        <v>47</v>
      </c>
      <c r="E103" s="21" t="s">
        <v>109</v>
      </c>
      <c r="F103" s="22">
        <v>223</v>
      </c>
      <c r="G103" s="19">
        <v>90000</v>
      </c>
      <c r="H103" s="19">
        <v>198220</v>
      </c>
      <c r="I103" s="19">
        <v>193647.8</v>
      </c>
      <c r="J103" s="19">
        <v>193647.8</v>
      </c>
    </row>
    <row r="104" spans="1:10" ht="12.75">
      <c r="A104" s="19" t="s">
        <v>9</v>
      </c>
      <c r="B104" s="21"/>
      <c r="C104" s="21"/>
      <c r="D104" s="21"/>
      <c r="E104" s="21"/>
      <c r="F104" s="22"/>
      <c r="G104" s="22">
        <f>G103</f>
        <v>90000</v>
      </c>
      <c r="H104" s="22">
        <f>H103</f>
        <v>198220</v>
      </c>
      <c r="I104" s="22">
        <f>SUM(I103)</f>
        <v>193647.8</v>
      </c>
      <c r="J104" s="22">
        <f>SUM(J103)</f>
        <v>193647.8</v>
      </c>
    </row>
    <row r="105" spans="1:10" ht="12.75">
      <c r="A105" s="22" t="s">
        <v>86</v>
      </c>
      <c r="B105" s="21" t="s">
        <v>37</v>
      </c>
      <c r="C105" s="21" t="s">
        <v>46</v>
      </c>
      <c r="D105" s="21" t="s">
        <v>87</v>
      </c>
      <c r="E105" s="21" t="s">
        <v>109</v>
      </c>
      <c r="F105" s="19">
        <v>225</v>
      </c>
      <c r="G105" s="19"/>
      <c r="H105" s="19"/>
      <c r="I105" s="19"/>
      <c r="J105" s="19"/>
    </row>
    <row r="106" spans="1:10" ht="12.75">
      <c r="A106" s="19" t="s">
        <v>88</v>
      </c>
      <c r="B106" s="19"/>
      <c r="C106" s="19"/>
      <c r="D106" s="19"/>
      <c r="E106" s="19"/>
      <c r="F106" s="19"/>
      <c r="G106" s="22">
        <f>SUM(G105)</f>
        <v>0</v>
      </c>
      <c r="H106" s="22">
        <f>SUM(H105)</f>
        <v>0</v>
      </c>
      <c r="I106" s="19"/>
      <c r="J106" s="19"/>
    </row>
    <row r="107" spans="1:10" ht="12.75">
      <c r="A107" s="19" t="s">
        <v>89</v>
      </c>
      <c r="B107" s="21" t="s">
        <v>37</v>
      </c>
      <c r="C107" s="21" t="s">
        <v>90</v>
      </c>
      <c r="D107" s="21" t="s">
        <v>91</v>
      </c>
      <c r="E107" s="21" t="s">
        <v>109</v>
      </c>
      <c r="F107" s="19">
        <v>226</v>
      </c>
      <c r="G107" s="19">
        <v>0</v>
      </c>
      <c r="H107" s="19">
        <v>0</v>
      </c>
      <c r="I107" s="19"/>
      <c r="J107" s="19"/>
    </row>
    <row r="108" spans="1:10" ht="12.75">
      <c r="A108" s="19"/>
      <c r="B108" s="21"/>
      <c r="C108" s="21"/>
      <c r="D108" s="21"/>
      <c r="E108" s="21" t="s">
        <v>109</v>
      </c>
      <c r="F108" s="19">
        <v>310</v>
      </c>
      <c r="G108" s="19"/>
      <c r="H108" s="19"/>
      <c r="I108" s="19"/>
      <c r="J108" s="19"/>
    </row>
    <row r="109" spans="1:10" ht="12.75">
      <c r="A109" s="19"/>
      <c r="B109" s="19"/>
      <c r="C109" s="19"/>
      <c r="D109" s="19"/>
      <c r="E109" s="27">
        <v>244</v>
      </c>
      <c r="F109" s="19">
        <v>340</v>
      </c>
      <c r="G109" s="19">
        <v>0</v>
      </c>
      <c r="H109" s="19">
        <v>0</v>
      </c>
      <c r="I109" s="19"/>
      <c r="J109" s="19"/>
    </row>
    <row r="110" spans="1:10" ht="12.75">
      <c r="A110" s="19" t="s">
        <v>88</v>
      </c>
      <c r="B110" s="19"/>
      <c r="C110" s="19"/>
      <c r="D110" s="19"/>
      <c r="E110" s="19"/>
      <c r="F110" s="19"/>
      <c r="G110" s="22">
        <f>SUM(G107:G109)</f>
        <v>0</v>
      </c>
      <c r="H110" s="22">
        <f>SUM(H107:H109)</f>
        <v>0</v>
      </c>
      <c r="I110" s="22">
        <f>SUM(I107:I109)</f>
        <v>0</v>
      </c>
      <c r="J110" s="22">
        <f>SUM(J108:J109)</f>
        <v>0</v>
      </c>
    </row>
    <row r="111" spans="1:10" ht="12.75">
      <c r="A111" s="22" t="s">
        <v>36</v>
      </c>
      <c r="B111" s="21" t="s">
        <v>37</v>
      </c>
      <c r="C111" s="21" t="s">
        <v>82</v>
      </c>
      <c r="D111" s="21" t="s">
        <v>48</v>
      </c>
      <c r="E111" s="21" t="s">
        <v>109</v>
      </c>
      <c r="F111" s="22">
        <v>290</v>
      </c>
      <c r="G111" s="19">
        <v>0</v>
      </c>
      <c r="H111" s="19">
        <v>0</v>
      </c>
      <c r="I111" s="19"/>
      <c r="J111" s="19"/>
    </row>
    <row r="112" spans="1:10" ht="12.75">
      <c r="A112" s="22"/>
      <c r="B112" s="21"/>
      <c r="C112" s="21"/>
      <c r="D112" s="21"/>
      <c r="E112" s="21" t="s">
        <v>109</v>
      </c>
      <c r="F112" s="22">
        <v>340</v>
      </c>
      <c r="G112" s="19"/>
      <c r="H112" s="19"/>
      <c r="I112" s="19"/>
      <c r="J112" s="19"/>
    </row>
    <row r="113" spans="1:10" ht="12.75">
      <c r="A113" s="19" t="s">
        <v>9</v>
      </c>
      <c r="B113" s="21"/>
      <c r="C113" s="21"/>
      <c r="D113" s="21"/>
      <c r="E113" s="21"/>
      <c r="F113" s="22"/>
      <c r="G113" s="22">
        <f>SUM(G111:G112)</f>
        <v>0</v>
      </c>
      <c r="H113" s="22">
        <f>SUM(H111:H112)</f>
        <v>0</v>
      </c>
      <c r="I113" s="22">
        <f>SUM(I111:I112)</f>
        <v>0</v>
      </c>
      <c r="J113" s="22">
        <f>SUM(J111:J112)</f>
        <v>0</v>
      </c>
    </row>
    <row r="114" spans="1:10" ht="12.75">
      <c r="A114" s="22" t="s">
        <v>0</v>
      </c>
      <c r="B114" s="21" t="s">
        <v>37</v>
      </c>
      <c r="C114" s="21" t="s">
        <v>49</v>
      </c>
      <c r="D114" s="21" t="s">
        <v>50</v>
      </c>
      <c r="E114" s="21" t="s">
        <v>113</v>
      </c>
      <c r="F114" s="22">
        <v>211</v>
      </c>
      <c r="G114" s="60">
        <v>42300</v>
      </c>
      <c r="H114" s="60">
        <v>42300</v>
      </c>
      <c r="I114" s="19">
        <v>28470</v>
      </c>
      <c r="J114" s="19">
        <v>27229</v>
      </c>
    </row>
    <row r="115" spans="1:10" ht="12.75">
      <c r="A115" s="19"/>
      <c r="B115" s="19"/>
      <c r="C115" s="19"/>
      <c r="D115" s="19"/>
      <c r="E115" s="27">
        <v>131</v>
      </c>
      <c r="F115" s="22">
        <v>213</v>
      </c>
      <c r="G115" s="26">
        <v>12700</v>
      </c>
      <c r="H115" s="26">
        <v>12700</v>
      </c>
      <c r="I115" s="19">
        <v>8504</v>
      </c>
      <c r="J115" s="19">
        <v>6276</v>
      </c>
    </row>
    <row r="116" spans="1:10" ht="12.75">
      <c r="A116" s="19"/>
      <c r="B116" s="21"/>
      <c r="C116" s="21"/>
      <c r="D116" s="21"/>
      <c r="E116" s="21" t="s">
        <v>109</v>
      </c>
      <c r="F116" s="22">
        <v>340</v>
      </c>
      <c r="G116" s="60"/>
      <c r="H116" s="60"/>
      <c r="I116" s="19"/>
      <c r="J116" s="19"/>
    </row>
    <row r="117" spans="1:10" ht="12.75">
      <c r="A117" s="66" t="s">
        <v>9</v>
      </c>
      <c r="B117" s="19"/>
      <c r="C117" s="19"/>
      <c r="D117" s="19"/>
      <c r="E117" s="19"/>
      <c r="F117" s="19"/>
      <c r="G117" s="62">
        <f>G114+G115+G116</f>
        <v>55000</v>
      </c>
      <c r="H117" s="62">
        <f>H114+H115+H116</f>
        <v>55000</v>
      </c>
      <c r="I117" s="22">
        <f>I114+I115+I116</f>
        <v>36974</v>
      </c>
      <c r="J117" s="22">
        <f>J114+J115+J116</f>
        <v>33505</v>
      </c>
    </row>
    <row r="118" spans="1:10" ht="12.75" hidden="1">
      <c r="A118" s="19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61" t="s">
        <v>92</v>
      </c>
      <c r="B119" s="21" t="s">
        <v>37</v>
      </c>
      <c r="C119" s="27">
        <v>412</v>
      </c>
      <c r="D119" s="27">
        <v>3400300</v>
      </c>
      <c r="E119" s="27">
        <v>244</v>
      </c>
      <c r="F119" s="28">
        <v>226</v>
      </c>
      <c r="G119" s="19">
        <v>36800</v>
      </c>
      <c r="H119" s="19">
        <v>48900</v>
      </c>
      <c r="I119" s="19">
        <v>48880.8</v>
      </c>
      <c r="J119" s="19">
        <v>43880.8</v>
      </c>
    </row>
    <row r="120" spans="1:10" ht="12.75">
      <c r="A120" s="19" t="s">
        <v>88</v>
      </c>
      <c r="B120" s="19"/>
      <c r="C120" s="19"/>
      <c r="D120" s="19"/>
      <c r="E120" s="19"/>
      <c r="F120" s="19"/>
      <c r="G120" s="22">
        <f>G119</f>
        <v>36800</v>
      </c>
      <c r="H120" s="22">
        <f>H119</f>
        <v>48900</v>
      </c>
      <c r="I120" s="22">
        <f>SUM(I119)</f>
        <v>48880.8</v>
      </c>
      <c r="J120" s="22">
        <f>SUM(J119)</f>
        <v>43880.8</v>
      </c>
    </row>
    <row r="121" spans="1:10" ht="12.75">
      <c r="A121" s="22" t="s">
        <v>12</v>
      </c>
      <c r="B121" s="22"/>
      <c r="C121" s="22"/>
      <c r="D121" s="22"/>
      <c r="E121" s="22"/>
      <c r="F121" s="22"/>
      <c r="G121" s="22">
        <f>G65+G66+G69+G76+G86+G93+G102+G104+G106+G110+G113+G117+G120</f>
        <v>2616900</v>
      </c>
      <c r="H121" s="22">
        <f>H65+H66+H69+H76+H86+H93+H102+H104+H106+H110+H113+H117+H120</f>
        <v>2870860</v>
      </c>
      <c r="I121" s="30">
        <f>I65+I66+I69+I76+I86+I93+I102+I104+I110+I113+I117+I120</f>
        <v>1962945.06</v>
      </c>
      <c r="J121" s="22">
        <f>J65+J66+J69+J76+J86+J93+J102+J104+J110+J113+J117+J120</f>
        <v>1894198.06</v>
      </c>
    </row>
    <row r="122" spans="1:12" ht="12.75">
      <c r="A122" s="26"/>
      <c r="B122" s="26"/>
      <c r="C122" s="26"/>
      <c r="D122" s="26"/>
      <c r="E122" s="26"/>
      <c r="F122" s="26"/>
      <c r="G122" s="26"/>
      <c r="H122" s="26"/>
      <c r="I122" s="57"/>
      <c r="J122" s="57"/>
      <c r="L122" s="96">
        <f>G39+D132</f>
        <v>2870782.8600000003</v>
      </c>
    </row>
    <row r="123" spans="1:10" ht="12.75">
      <c r="A123" s="32" t="s">
        <v>56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3.5" thickBot="1">
      <c r="A124" s="32" t="s">
        <v>57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9" ht="12.75">
      <c r="A125" s="17" t="s">
        <v>68</v>
      </c>
      <c r="B125" s="49"/>
      <c r="C125" s="4" t="s">
        <v>66</v>
      </c>
      <c r="D125" s="17" t="s">
        <v>64</v>
      </c>
      <c r="E125" s="49"/>
      <c r="F125" s="17" t="s">
        <v>63</v>
      </c>
      <c r="G125" s="49"/>
      <c r="H125" s="4" t="s">
        <v>62</v>
      </c>
      <c r="I125" s="4" t="s">
        <v>58</v>
      </c>
    </row>
    <row r="126" spans="1:9" ht="13.5" customHeight="1">
      <c r="A126" s="18" t="s">
        <v>69</v>
      </c>
      <c r="B126" s="41"/>
      <c r="C126" s="5" t="s">
        <v>67</v>
      </c>
      <c r="D126" s="18" t="s">
        <v>65</v>
      </c>
      <c r="E126" s="41"/>
      <c r="F126" s="18"/>
      <c r="G126" s="41"/>
      <c r="H126" s="5" t="s">
        <v>29</v>
      </c>
      <c r="I126" s="5" t="s">
        <v>59</v>
      </c>
    </row>
    <row r="127" spans="1:9" ht="18" customHeight="1">
      <c r="A127" s="18"/>
      <c r="B127" s="41"/>
      <c r="C127" s="5"/>
      <c r="D127" s="18"/>
      <c r="E127" s="41"/>
      <c r="F127" s="18"/>
      <c r="G127" s="41"/>
      <c r="H127" s="5"/>
      <c r="I127" s="5" t="s">
        <v>60</v>
      </c>
    </row>
    <row r="128" spans="1:9" ht="14.25" customHeight="1" thickBot="1">
      <c r="A128" s="67"/>
      <c r="B128" s="53"/>
      <c r="C128" s="68"/>
      <c r="D128" s="67"/>
      <c r="E128" s="53"/>
      <c r="F128" s="67"/>
      <c r="G128" s="53"/>
      <c r="H128" s="68"/>
      <c r="I128" s="68" t="s">
        <v>61</v>
      </c>
    </row>
    <row r="129" spans="1:9" ht="12.75" customHeight="1" thickBot="1">
      <c r="A129" s="97">
        <v>1</v>
      </c>
      <c r="B129" s="130"/>
      <c r="C129" s="69">
        <v>2</v>
      </c>
      <c r="D129" s="97">
        <v>3</v>
      </c>
      <c r="E129" s="130"/>
      <c r="F129" s="97">
        <v>4</v>
      </c>
      <c r="G129" s="130"/>
      <c r="H129" s="69">
        <v>5</v>
      </c>
      <c r="I129" s="69">
        <v>6</v>
      </c>
    </row>
    <row r="130" spans="1:9" ht="12.75">
      <c r="A130" s="17" t="s">
        <v>70</v>
      </c>
      <c r="B130" s="49"/>
      <c r="C130" s="4"/>
      <c r="D130" s="17"/>
      <c r="E130" s="49"/>
      <c r="F130" s="17"/>
      <c r="G130" s="49"/>
      <c r="H130" s="4"/>
      <c r="I130" s="4"/>
    </row>
    <row r="131" spans="1:9" ht="12.75">
      <c r="A131" s="18" t="s">
        <v>71</v>
      </c>
      <c r="B131" s="41"/>
      <c r="C131" s="5"/>
      <c r="D131" s="18"/>
      <c r="E131" s="41"/>
      <c r="F131" s="18"/>
      <c r="G131" s="41"/>
      <c r="H131" s="5"/>
      <c r="I131" s="5"/>
    </row>
    <row r="132" spans="1:9" ht="12.75">
      <c r="A132" s="18" t="s">
        <v>72</v>
      </c>
      <c r="B132" s="41"/>
      <c r="C132" s="5">
        <v>10</v>
      </c>
      <c r="D132" s="131">
        <v>36861.24</v>
      </c>
      <c r="E132" s="132"/>
      <c r="F132" s="133">
        <f>H39</f>
        <v>2011317.21</v>
      </c>
      <c r="G132" s="134"/>
      <c r="H132" s="70">
        <f>J121</f>
        <v>1894198.06</v>
      </c>
      <c r="I132" s="71">
        <f>D132+F132-H132</f>
        <v>153980.3899999999</v>
      </c>
    </row>
    <row r="133" spans="1:9" ht="12.75">
      <c r="A133" s="18" t="s">
        <v>73</v>
      </c>
      <c r="B133" s="41"/>
      <c r="C133" s="5"/>
      <c r="D133" s="135"/>
      <c r="E133" s="136"/>
      <c r="F133" s="135"/>
      <c r="G133" s="136"/>
      <c r="H133" s="5"/>
      <c r="I133" s="5"/>
    </row>
    <row r="134" spans="1:9" ht="13.5" thickBot="1">
      <c r="A134" s="67" t="s">
        <v>74</v>
      </c>
      <c r="B134" s="53"/>
      <c r="C134" s="68"/>
      <c r="D134" s="67"/>
      <c r="E134" s="53"/>
      <c r="F134" s="67"/>
      <c r="G134" s="53"/>
      <c r="H134" s="68"/>
      <c r="I134" s="68"/>
    </row>
    <row r="135" spans="1:10" ht="12.75">
      <c r="A135" s="32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32" t="s">
        <v>154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32" t="s">
        <v>120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32"/>
      <c r="B139" s="26"/>
      <c r="C139" s="26"/>
      <c r="D139" s="32"/>
      <c r="E139" s="26"/>
      <c r="F139" s="26"/>
      <c r="G139" s="26"/>
      <c r="H139" s="26"/>
      <c r="I139" s="26"/>
      <c r="J139" s="26"/>
    </row>
    <row r="140" spans="1:10" ht="12.75">
      <c r="A140" s="32" t="s">
        <v>153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32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.75">
      <c r="A142" s="32"/>
      <c r="B142" s="26"/>
      <c r="C142" s="26"/>
      <c r="D142" s="26"/>
      <c r="E142" s="26"/>
      <c r="F142" s="26"/>
      <c r="G142" s="26"/>
      <c r="H142" s="26"/>
      <c r="I142" s="26"/>
      <c r="J142" s="26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2" spans="3:8" ht="12.75">
      <c r="C182" s="11"/>
      <c r="D182" s="11"/>
      <c r="E182" s="11"/>
      <c r="F182" s="11"/>
      <c r="G182" s="11"/>
      <c r="H182" s="11"/>
    </row>
    <row r="187" spans="1:10" ht="12.75">
      <c r="A187" s="1"/>
      <c r="B187" s="1"/>
      <c r="C187" s="1"/>
      <c r="D187" s="1"/>
      <c r="E187" s="9"/>
      <c r="F187" s="9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2"/>
      <c r="F188" s="12"/>
      <c r="G188" s="137"/>
      <c r="H188" s="137"/>
      <c r="I188" s="137"/>
      <c r="J188" s="1"/>
    </row>
    <row r="189" spans="1:10" ht="12.75">
      <c r="A189" s="9"/>
      <c r="B189" s="1"/>
      <c r="C189" s="1"/>
      <c r="D189" s="1"/>
      <c r="E189" s="138"/>
      <c r="F189" s="138"/>
      <c r="G189" s="138"/>
      <c r="H189" s="138"/>
      <c r="I189" s="138"/>
      <c r="J189" s="1"/>
    </row>
    <row r="190" spans="1:10" ht="12.75">
      <c r="A190" s="7"/>
      <c r="B190" s="7"/>
      <c r="C190" s="7"/>
      <c r="D190" s="1"/>
      <c r="E190" s="137"/>
      <c r="F190" s="137"/>
      <c r="G190" s="139"/>
      <c r="H190" s="139"/>
      <c r="I190" s="139"/>
      <c r="J190" s="1"/>
    </row>
    <row r="191" spans="1:10" ht="12.75">
      <c r="A191" s="6"/>
      <c r="B191" s="6"/>
      <c r="C191" s="6"/>
      <c r="D191" s="1"/>
      <c r="E191" s="138"/>
      <c r="F191" s="138"/>
      <c r="G191" s="138"/>
      <c r="H191" s="138"/>
      <c r="I191" s="138"/>
      <c r="J191" s="1"/>
    </row>
    <row r="192" spans="1:10" ht="12.75">
      <c r="A192" s="6"/>
      <c r="B192" s="6"/>
      <c r="C192" s="6"/>
      <c r="D192" s="1"/>
      <c r="E192" s="138"/>
      <c r="F192" s="138"/>
      <c r="G192" s="138"/>
      <c r="H192" s="138"/>
      <c r="I192" s="138"/>
      <c r="J192" s="1"/>
    </row>
    <row r="193" spans="1:10" ht="12.75">
      <c r="A193" s="7"/>
      <c r="B193" s="7"/>
      <c r="C193" s="7"/>
      <c r="D193" s="9"/>
      <c r="E193" s="138"/>
      <c r="F193" s="138"/>
      <c r="G193" s="137"/>
      <c r="H193" s="137"/>
      <c r="I193" s="137"/>
      <c r="J193" s="1"/>
    </row>
    <row r="194" spans="1:10" ht="12.75">
      <c r="A194" s="6"/>
      <c r="B194" s="6"/>
      <c r="C194" s="6"/>
      <c r="D194" s="1"/>
      <c r="E194" s="137"/>
      <c r="F194" s="137"/>
      <c r="G194" s="137"/>
      <c r="H194" s="137"/>
      <c r="I194" s="137"/>
      <c r="J194" s="1"/>
    </row>
    <row r="195" spans="1:10" ht="12.75">
      <c r="A195" s="6"/>
      <c r="B195" s="6"/>
      <c r="C195" s="6"/>
      <c r="D195" s="1"/>
      <c r="E195" s="12"/>
      <c r="F195" s="12"/>
      <c r="G195" s="2"/>
      <c r="H195" s="2"/>
      <c r="I195" s="2"/>
      <c r="J195" s="1"/>
    </row>
    <row r="196" spans="1:10" ht="12.75">
      <c r="A196" s="6"/>
      <c r="B196" s="6"/>
      <c r="C196" s="6"/>
      <c r="D196" s="1"/>
      <c r="E196" s="138"/>
      <c r="F196" s="138"/>
      <c r="G196" s="138"/>
      <c r="H196" s="138"/>
      <c r="I196" s="138"/>
      <c r="J196" s="1"/>
    </row>
    <row r="197" spans="1:10" ht="12.75">
      <c r="A197" s="6"/>
      <c r="B197" s="6"/>
      <c r="C197" s="6"/>
      <c r="D197" s="1"/>
      <c r="E197" s="138"/>
      <c r="F197" s="138"/>
      <c r="G197" s="140"/>
      <c r="H197" s="140"/>
      <c r="I197" s="140"/>
      <c r="J197" s="1"/>
    </row>
    <row r="198" spans="1:10" ht="12.75">
      <c r="A198" s="7"/>
      <c r="B198" s="7"/>
      <c r="C198" s="7"/>
      <c r="D198" s="9"/>
      <c r="E198" s="137"/>
      <c r="F198" s="137"/>
      <c r="G198" s="137"/>
      <c r="H198" s="137"/>
      <c r="I198" s="137"/>
      <c r="J198" s="1"/>
    </row>
    <row r="199" spans="1:10" ht="12.75">
      <c r="A199" s="6"/>
      <c r="B199" s="6"/>
      <c r="C199" s="6"/>
      <c r="D199" s="1"/>
      <c r="E199" s="137"/>
      <c r="F199" s="137"/>
      <c r="G199" s="138"/>
      <c r="H199" s="138"/>
      <c r="I199" s="138"/>
      <c r="J199" s="1"/>
    </row>
    <row r="200" spans="1:10" ht="12.75">
      <c r="A200" s="6"/>
      <c r="B200" s="6"/>
      <c r="C200" s="6"/>
      <c r="D200" s="1"/>
      <c r="E200" s="137"/>
      <c r="F200" s="137"/>
      <c r="G200" s="138"/>
      <c r="H200" s="138"/>
      <c r="I200" s="138"/>
      <c r="J200" s="1"/>
    </row>
    <row r="201" spans="1:10" ht="12.75">
      <c r="A201" s="6"/>
      <c r="B201" s="6"/>
      <c r="C201" s="6"/>
      <c r="D201" s="1"/>
      <c r="E201" s="12"/>
      <c r="F201" s="12"/>
      <c r="G201" s="138"/>
      <c r="H201" s="138"/>
      <c r="I201" s="138"/>
      <c r="J201" s="1"/>
    </row>
    <row r="202" spans="1:10" ht="12.75">
      <c r="A202" s="7"/>
      <c r="B202" s="6"/>
      <c r="C202" s="6"/>
      <c r="D202" s="1"/>
      <c r="E202" s="137"/>
      <c r="F202" s="137"/>
      <c r="G202" s="139"/>
      <c r="H202" s="139"/>
      <c r="I202" s="139"/>
      <c r="J202" s="1"/>
    </row>
    <row r="203" spans="1:10" ht="12.75">
      <c r="A203" s="6"/>
      <c r="B203" s="7"/>
      <c r="C203" s="7"/>
      <c r="D203" s="1"/>
      <c r="E203" s="137"/>
      <c r="F203" s="137"/>
      <c r="G203" s="137"/>
      <c r="H203" s="137"/>
      <c r="I203" s="137"/>
      <c r="J203" s="1"/>
    </row>
    <row r="204" spans="1:10" ht="12.75">
      <c r="A204" s="6"/>
      <c r="B204" s="7"/>
      <c r="C204" s="7"/>
      <c r="D204" s="1"/>
      <c r="E204" s="137"/>
      <c r="F204" s="137"/>
      <c r="G204" s="137"/>
      <c r="H204" s="137"/>
      <c r="I204" s="137"/>
      <c r="J204" s="1"/>
    </row>
    <row r="205" spans="1:10" ht="12.75">
      <c r="A205" s="6"/>
      <c r="B205" s="7"/>
      <c r="C205" s="7"/>
      <c r="D205" s="1"/>
      <c r="E205" s="137"/>
      <c r="F205" s="137"/>
      <c r="G205" s="137"/>
      <c r="H205" s="137"/>
      <c r="I205" s="137"/>
      <c r="J205" s="1"/>
    </row>
    <row r="206" spans="1:10" ht="12.75">
      <c r="A206" s="6"/>
      <c r="B206" s="6"/>
      <c r="C206" s="6"/>
      <c r="D206" s="1"/>
      <c r="E206" s="137"/>
      <c r="F206" s="137"/>
      <c r="G206" s="137"/>
      <c r="H206" s="137"/>
      <c r="I206" s="137"/>
      <c r="J206" s="1"/>
    </row>
    <row r="207" spans="1:10" ht="12.75">
      <c r="A207" s="7"/>
      <c r="B207" s="6"/>
      <c r="C207" s="6"/>
      <c r="D207" s="1"/>
      <c r="E207" s="137"/>
      <c r="F207" s="137"/>
      <c r="G207" s="137"/>
      <c r="H207" s="137"/>
      <c r="I207" s="137"/>
      <c r="J207" s="1"/>
    </row>
    <row r="208" spans="1:10" ht="12.75">
      <c r="A208" s="7"/>
      <c r="B208" s="1"/>
      <c r="C208" s="1"/>
      <c r="D208" s="1"/>
      <c r="E208" s="137"/>
      <c r="F208" s="137"/>
      <c r="G208" s="137"/>
      <c r="H208" s="137"/>
      <c r="I208" s="137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9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8"/>
      <c r="I211" s="8"/>
      <c r="J211" s="8"/>
    </row>
    <row r="212" spans="1:10" ht="12.75">
      <c r="A212" s="1"/>
      <c r="B212" s="1"/>
      <c r="C212" s="1"/>
      <c r="D212" s="1"/>
      <c r="E212" s="1"/>
      <c r="F212" s="1"/>
      <c r="G212" s="8"/>
      <c r="H212" s="8"/>
      <c r="I212" s="8"/>
      <c r="J212" s="8"/>
    </row>
    <row r="213" spans="1:10" ht="12.75">
      <c r="A213" s="1"/>
      <c r="B213" s="1"/>
      <c r="C213" s="1"/>
      <c r="D213" s="1"/>
      <c r="E213" s="1"/>
      <c r="F213" s="1"/>
      <c r="G213" s="8"/>
      <c r="H213" s="8"/>
      <c r="I213" s="8"/>
      <c r="J213" s="1"/>
    </row>
    <row r="214" spans="1:10" ht="12.75">
      <c r="A214" s="1"/>
      <c r="B214" s="1"/>
      <c r="C214" s="1"/>
      <c r="D214" s="1"/>
      <c r="E214" s="1"/>
      <c r="F214" s="1"/>
      <c r="G214" s="8"/>
      <c r="H214" s="8"/>
      <c r="I214" s="8"/>
      <c r="J214" s="1"/>
    </row>
    <row r="215" spans="1:10" ht="12.75">
      <c r="A215" s="1"/>
      <c r="B215" s="1"/>
      <c r="C215" s="1"/>
      <c r="D215" s="1"/>
      <c r="E215" s="1"/>
      <c r="F215" s="1"/>
      <c r="G215" s="8"/>
      <c r="H215" s="8"/>
      <c r="I215" s="8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9"/>
      <c r="B217" s="7"/>
      <c r="C217" s="7"/>
      <c r="D217" s="7"/>
      <c r="E217" s="7"/>
      <c r="F217" s="9"/>
      <c r="G217" s="1"/>
      <c r="H217" s="1"/>
      <c r="I217" s="1"/>
      <c r="J217" s="1"/>
    </row>
    <row r="218" spans="1:10" ht="12.75">
      <c r="A218" s="1"/>
      <c r="B218" s="7"/>
      <c r="C218" s="7"/>
      <c r="D218" s="7"/>
      <c r="E218" s="7"/>
      <c r="F218" s="9"/>
      <c r="G218" s="1"/>
      <c r="H218" s="1"/>
      <c r="I218" s="1"/>
      <c r="J218" s="1"/>
    </row>
    <row r="219" spans="1:10" ht="12.75">
      <c r="A219" s="1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1"/>
      <c r="H221" s="1"/>
      <c r="I221" s="1"/>
      <c r="J221" s="1"/>
    </row>
    <row r="222" spans="1:10" ht="12.75">
      <c r="A222" s="1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1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1"/>
      <c r="H225" s="1"/>
      <c r="I225" s="1"/>
      <c r="J225" s="1"/>
    </row>
    <row r="226" spans="1:10" ht="12.75">
      <c r="A226" s="1"/>
      <c r="B226" s="7"/>
      <c r="C226" s="7"/>
      <c r="D226" s="7"/>
      <c r="E226" s="7"/>
      <c r="F226" s="9"/>
      <c r="G226" s="9"/>
      <c r="H226" s="9"/>
      <c r="I226" s="9"/>
      <c r="J226" s="9"/>
    </row>
    <row r="227" spans="1:10" ht="12.75">
      <c r="A227" s="9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1"/>
      <c r="H228" s="1"/>
      <c r="I228" s="1"/>
      <c r="J228" s="1"/>
    </row>
    <row r="229" spans="1:10" ht="12.75">
      <c r="A229" s="1"/>
      <c r="B229" s="7"/>
      <c r="C229" s="7"/>
      <c r="D229" s="7"/>
      <c r="E229" s="7"/>
      <c r="F229" s="9"/>
      <c r="G229" s="9"/>
      <c r="H229" s="9"/>
      <c r="I229" s="9"/>
      <c r="J229" s="9"/>
    </row>
    <row r="230" spans="1:10" ht="12.75">
      <c r="A230" s="9"/>
      <c r="B230" s="7"/>
      <c r="C230" s="7"/>
      <c r="D230" s="7"/>
      <c r="E230" s="7"/>
      <c r="F230" s="9"/>
      <c r="G230" s="9"/>
      <c r="H230" s="9"/>
      <c r="I230" s="9"/>
      <c r="J230" s="9"/>
    </row>
    <row r="231" spans="1:10" ht="12.75">
      <c r="A231" s="9"/>
      <c r="B231" s="7"/>
      <c r="C231" s="7"/>
      <c r="D231" s="7"/>
      <c r="E231" s="7"/>
      <c r="F231" s="9"/>
      <c r="G231" s="9"/>
      <c r="H231" s="9"/>
      <c r="I231" s="9"/>
      <c r="J231" s="9"/>
    </row>
    <row r="232" spans="1:10" ht="12.75">
      <c r="A232" s="9"/>
      <c r="B232" s="7"/>
      <c r="C232" s="7"/>
      <c r="D232" s="7"/>
      <c r="E232" s="7"/>
      <c r="F232" s="9"/>
      <c r="G232" s="1"/>
      <c r="H232" s="1"/>
      <c r="I232" s="1"/>
      <c r="J232" s="1"/>
    </row>
    <row r="233" spans="1:10" ht="12.75">
      <c r="A233" s="1"/>
      <c r="B233" s="7"/>
      <c r="C233" s="7"/>
      <c r="D233" s="7"/>
      <c r="E233" s="7"/>
      <c r="F233" s="9"/>
      <c r="G233" s="1"/>
      <c r="H233" s="1"/>
      <c r="I233" s="1"/>
      <c r="J233" s="1"/>
    </row>
    <row r="234" spans="1:10" ht="12.75">
      <c r="A234" s="1"/>
      <c r="B234" s="7"/>
      <c r="C234" s="7"/>
      <c r="D234" s="7"/>
      <c r="E234" s="7"/>
      <c r="F234" s="9"/>
      <c r="G234" s="1"/>
      <c r="H234" s="1"/>
      <c r="I234" s="1"/>
      <c r="J234" s="1"/>
    </row>
    <row r="235" spans="1:10" ht="12.75">
      <c r="A235" s="1"/>
      <c r="B235" s="7"/>
      <c r="C235" s="7"/>
      <c r="D235" s="7"/>
      <c r="E235" s="7"/>
      <c r="F235" s="9"/>
      <c r="G235" s="9"/>
      <c r="H235" s="9"/>
      <c r="I235" s="9"/>
      <c r="J235" s="9"/>
    </row>
    <row r="236" spans="1:10" ht="12.75">
      <c r="A236" s="9"/>
      <c r="B236" s="7"/>
      <c r="C236" s="7"/>
      <c r="D236" s="7"/>
      <c r="E236" s="7"/>
      <c r="F236" s="9"/>
      <c r="G236" s="1"/>
      <c r="H236" s="1"/>
      <c r="I236" s="1"/>
      <c r="J236" s="1"/>
    </row>
    <row r="237" spans="1:10" ht="12.75">
      <c r="A237" s="1"/>
      <c r="B237" s="7"/>
      <c r="C237" s="7"/>
      <c r="D237" s="7"/>
      <c r="E237" s="7"/>
      <c r="F237" s="9"/>
      <c r="G237" s="1"/>
      <c r="H237" s="1"/>
      <c r="I237" s="1"/>
      <c r="J237" s="1"/>
    </row>
    <row r="238" spans="1:10" ht="12.75">
      <c r="A238" s="1"/>
      <c r="B238" s="7"/>
      <c r="C238" s="7"/>
      <c r="D238" s="7"/>
      <c r="E238" s="7"/>
      <c r="F238" s="9"/>
      <c r="G238" s="1"/>
      <c r="H238" s="1"/>
      <c r="I238" s="1"/>
      <c r="J238" s="1"/>
    </row>
    <row r="239" spans="1:10" ht="12.75">
      <c r="A239" s="1"/>
      <c r="B239" s="7"/>
      <c r="C239" s="7"/>
      <c r="D239" s="7"/>
      <c r="E239" s="7"/>
      <c r="F239" s="9"/>
      <c r="G239" s="9"/>
      <c r="H239" s="9"/>
      <c r="I239" s="9"/>
      <c r="J239" s="9"/>
    </row>
    <row r="240" spans="1:10" ht="12.75">
      <c r="A240" s="9"/>
      <c r="B240" s="7"/>
      <c r="C240" s="7"/>
      <c r="D240" s="7"/>
      <c r="E240" s="7"/>
      <c r="F240" s="9"/>
      <c r="G240" s="9"/>
      <c r="H240" s="9"/>
      <c r="I240" s="15"/>
      <c r="J240" s="14"/>
    </row>
    <row r="241" spans="1:10" ht="12.75">
      <c r="A241" s="1"/>
      <c r="B241" s="7"/>
      <c r="C241" s="7"/>
      <c r="D241" s="7"/>
      <c r="E241" s="7"/>
      <c r="F241" s="9"/>
      <c r="G241" s="9"/>
      <c r="H241" s="9"/>
      <c r="I241" s="16"/>
      <c r="J241" s="9"/>
    </row>
    <row r="242" spans="1:10" ht="12.75">
      <c r="A242" s="9"/>
      <c r="B242" s="7"/>
      <c r="C242" s="7"/>
      <c r="D242" s="7"/>
      <c r="E242" s="7"/>
      <c r="F242" s="9"/>
      <c r="G242" s="1"/>
      <c r="H242" s="1"/>
      <c r="I242" s="1"/>
      <c r="J242" s="1"/>
    </row>
    <row r="243" spans="1:10" ht="12.75">
      <c r="A243" s="1"/>
      <c r="B243" s="7"/>
      <c r="C243" s="7"/>
      <c r="D243" s="7"/>
      <c r="E243" s="7"/>
      <c r="F243" s="9"/>
      <c r="G243" s="1"/>
      <c r="H243" s="1"/>
      <c r="I243" s="1"/>
      <c r="J243" s="1"/>
    </row>
    <row r="244" spans="1:10" ht="12.75">
      <c r="A244" s="1"/>
      <c r="B244" s="7"/>
      <c r="C244" s="7"/>
      <c r="D244" s="7"/>
      <c r="E244" s="7"/>
      <c r="F244" s="9"/>
      <c r="G244" s="1"/>
      <c r="H244" s="1"/>
      <c r="I244" s="1"/>
      <c r="J244" s="1"/>
    </row>
    <row r="245" spans="1:10" ht="12.75">
      <c r="A245" s="1"/>
      <c r="B245" s="7"/>
      <c r="C245" s="7"/>
      <c r="D245" s="7"/>
      <c r="E245" s="7"/>
      <c r="F245" s="9"/>
      <c r="G245" s="1"/>
      <c r="H245" s="1"/>
      <c r="I245" s="1"/>
      <c r="J245" s="1"/>
    </row>
    <row r="246" spans="1:10" ht="12.75">
      <c r="A246" s="1"/>
      <c r="B246" s="7"/>
      <c r="C246" s="7"/>
      <c r="D246" s="7"/>
      <c r="E246" s="7"/>
      <c r="F246" s="9"/>
      <c r="G246" s="1"/>
      <c r="H246" s="1"/>
      <c r="I246" s="1"/>
      <c r="J246" s="1"/>
    </row>
    <row r="247" spans="1:10" ht="12.75">
      <c r="A247" s="1"/>
      <c r="B247" s="7"/>
      <c r="C247" s="7"/>
      <c r="D247" s="7"/>
      <c r="E247" s="7"/>
      <c r="F247" s="9"/>
      <c r="G247" s="9"/>
      <c r="H247" s="9"/>
      <c r="I247" s="9"/>
      <c r="J247" s="9"/>
    </row>
    <row r="248" spans="1:10" ht="12.75">
      <c r="A248" s="9"/>
      <c r="B248" s="7"/>
      <c r="C248" s="7"/>
      <c r="D248" s="7"/>
      <c r="E248" s="7"/>
      <c r="F248" s="9"/>
      <c r="G248" s="1"/>
      <c r="H248" s="1"/>
      <c r="I248" s="1"/>
      <c r="J248" s="1"/>
    </row>
    <row r="249" spans="1:10" ht="12.75">
      <c r="A249" s="1"/>
      <c r="B249" s="7"/>
      <c r="C249" s="7"/>
      <c r="D249" s="7"/>
      <c r="E249" s="7"/>
      <c r="F249" s="9"/>
      <c r="G249" s="1"/>
      <c r="H249" s="1"/>
      <c r="I249" s="1"/>
      <c r="J249" s="1"/>
    </row>
    <row r="250" spans="1:10" ht="12.75">
      <c r="A250" s="1"/>
      <c r="B250" s="7"/>
      <c r="C250" s="7"/>
      <c r="D250" s="7"/>
      <c r="E250" s="7"/>
      <c r="F250" s="9"/>
      <c r="G250" s="1"/>
      <c r="H250" s="1"/>
      <c r="I250" s="1"/>
      <c r="J250" s="1"/>
    </row>
    <row r="251" spans="1:10" ht="12.75">
      <c r="A251" s="1"/>
      <c r="B251" s="7"/>
      <c r="C251" s="7"/>
      <c r="D251" s="7"/>
      <c r="E251" s="7"/>
      <c r="F251" s="9"/>
      <c r="G251" s="1"/>
      <c r="H251" s="1"/>
      <c r="I251" s="1"/>
      <c r="J251" s="1"/>
    </row>
    <row r="252" spans="1:10" ht="12.75">
      <c r="A252" s="1"/>
      <c r="B252" s="7"/>
      <c r="C252" s="7"/>
      <c r="D252" s="7"/>
      <c r="E252" s="7"/>
      <c r="F252" s="9"/>
      <c r="G252" s="1"/>
      <c r="H252" s="1"/>
      <c r="I252" s="1"/>
      <c r="J252" s="1"/>
    </row>
    <row r="253" spans="1:10" ht="12.75">
      <c r="A253" s="1"/>
      <c r="B253" s="7"/>
      <c r="C253" s="7"/>
      <c r="D253" s="7"/>
      <c r="E253" s="7"/>
      <c r="F253" s="9"/>
      <c r="G253" s="9"/>
      <c r="H253" s="9"/>
      <c r="I253" s="9"/>
      <c r="J253" s="9"/>
    </row>
    <row r="254" spans="1:10" ht="12.75">
      <c r="A254" s="9"/>
      <c r="B254" s="7"/>
      <c r="C254" s="7"/>
      <c r="D254" s="7"/>
      <c r="E254" s="7"/>
      <c r="F254" s="9"/>
      <c r="G254" s="1"/>
      <c r="H254" s="1"/>
      <c r="I254" s="1"/>
      <c r="J254" s="1"/>
    </row>
    <row r="255" spans="1:10" ht="12.75">
      <c r="A255" s="9"/>
      <c r="B255" s="7"/>
      <c r="C255" s="7"/>
      <c r="D255" s="7"/>
      <c r="E255" s="7"/>
      <c r="F255" s="9"/>
      <c r="G255" s="1"/>
      <c r="H255" s="1"/>
      <c r="I255" s="1"/>
      <c r="J255" s="1"/>
    </row>
    <row r="256" spans="1:10" ht="12.75">
      <c r="A256" s="1"/>
      <c r="B256" s="7"/>
      <c r="C256" s="7"/>
      <c r="D256" s="7"/>
      <c r="E256" s="7"/>
      <c r="F256" s="9"/>
      <c r="G256" s="1"/>
      <c r="H256" s="1"/>
      <c r="I256" s="1"/>
      <c r="J256" s="1"/>
    </row>
    <row r="257" spans="1:10" ht="12.75">
      <c r="A257" s="1"/>
      <c r="B257" s="7"/>
      <c r="C257" s="7"/>
      <c r="D257" s="7"/>
      <c r="E257" s="7"/>
      <c r="F257" s="9"/>
      <c r="G257" s="1"/>
      <c r="H257" s="1"/>
      <c r="I257" s="1"/>
      <c r="J257" s="1"/>
    </row>
    <row r="258" spans="1:10" ht="12.75">
      <c r="A258" s="1"/>
      <c r="B258" s="7"/>
      <c r="C258" s="7"/>
      <c r="D258" s="7"/>
      <c r="E258" s="7"/>
      <c r="F258" s="9"/>
      <c r="G258" s="1"/>
      <c r="H258" s="1"/>
      <c r="I258" s="1"/>
      <c r="J258" s="1"/>
    </row>
    <row r="259" spans="1:10" ht="12.75">
      <c r="A259" s="1"/>
      <c r="B259" s="7"/>
      <c r="C259" s="7"/>
      <c r="D259" s="7"/>
      <c r="E259" s="7"/>
      <c r="F259" s="9"/>
      <c r="G259" s="1"/>
      <c r="H259" s="1"/>
      <c r="I259" s="1"/>
      <c r="J259" s="1"/>
    </row>
    <row r="260" spans="1:10" ht="12.75">
      <c r="A260" s="1"/>
      <c r="B260" s="7"/>
      <c r="C260" s="7"/>
      <c r="D260" s="7"/>
      <c r="E260" s="7"/>
      <c r="F260" s="9"/>
      <c r="G260" s="9"/>
      <c r="H260" s="9"/>
      <c r="I260" s="9"/>
      <c r="J260" s="9"/>
    </row>
    <row r="261" spans="1:10" ht="12.75">
      <c r="A261" s="9"/>
      <c r="B261" s="7"/>
      <c r="C261" s="7"/>
      <c r="D261" s="7"/>
      <c r="E261" s="7"/>
      <c r="F261" s="9"/>
      <c r="G261" s="1"/>
      <c r="H261" s="1"/>
      <c r="I261" s="1"/>
      <c r="J261" s="1"/>
    </row>
    <row r="262" spans="1:10" ht="12.75">
      <c r="A262" s="1"/>
      <c r="B262" s="7"/>
      <c r="C262" s="7"/>
      <c r="D262" s="7"/>
      <c r="E262" s="7"/>
      <c r="F262" s="9"/>
      <c r="G262" s="1"/>
      <c r="H262" s="1"/>
      <c r="I262" s="1"/>
      <c r="J262" s="1"/>
    </row>
    <row r="263" spans="1:10" ht="12.75">
      <c r="A263" s="1"/>
      <c r="B263" s="7"/>
      <c r="C263" s="7"/>
      <c r="D263" s="7"/>
      <c r="E263" s="7"/>
      <c r="F263" s="9"/>
      <c r="G263" s="9"/>
      <c r="H263" s="9"/>
      <c r="I263" s="9"/>
      <c r="J263" s="9"/>
    </row>
    <row r="264" spans="1:10" ht="12.75">
      <c r="A264" s="9"/>
      <c r="B264" s="7"/>
      <c r="C264" s="7"/>
      <c r="D264" s="7"/>
      <c r="E264" s="7"/>
      <c r="F264" s="9"/>
      <c r="G264" s="1"/>
      <c r="H264" s="1"/>
      <c r="I264" s="1"/>
      <c r="J264" s="1"/>
    </row>
    <row r="265" spans="1:10" ht="12.75">
      <c r="A265" s="1"/>
      <c r="B265" s="7"/>
      <c r="C265" s="7"/>
      <c r="D265" s="7"/>
      <c r="E265" s="7"/>
      <c r="F265" s="9"/>
      <c r="G265" s="1"/>
      <c r="H265" s="1"/>
      <c r="I265" s="1"/>
      <c r="J265" s="1"/>
    </row>
    <row r="266" spans="1:10" ht="12.75">
      <c r="A266" s="1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13"/>
      <c r="J267" s="9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1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38"/>
      <c r="B276" s="138"/>
      <c r="C276" s="2"/>
      <c r="D276" s="138"/>
      <c r="E276" s="138"/>
      <c r="F276" s="138"/>
      <c r="G276" s="138"/>
      <c r="H276" s="2"/>
      <c r="I276" s="2"/>
      <c r="J276" s="2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37"/>
      <c r="E279" s="137"/>
      <c r="F279" s="137"/>
      <c r="G279" s="137"/>
      <c r="H279" s="12"/>
      <c r="I279" s="9"/>
      <c r="J279" s="9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</sheetData>
  <sheetProtection/>
  <mergeCells count="81">
    <mergeCell ref="E208:F208"/>
    <mergeCell ref="G208:I208"/>
    <mergeCell ref="A276:B276"/>
    <mergeCell ref="D276:E276"/>
    <mergeCell ref="F276:G276"/>
    <mergeCell ref="D279:E279"/>
    <mergeCell ref="F279:G279"/>
    <mergeCell ref="E205:F205"/>
    <mergeCell ref="G205:I205"/>
    <mergeCell ref="E206:F206"/>
    <mergeCell ref="G206:I206"/>
    <mergeCell ref="E207:F207"/>
    <mergeCell ref="G207:I207"/>
    <mergeCell ref="G201:I201"/>
    <mergeCell ref="E202:F202"/>
    <mergeCell ref="G202:I202"/>
    <mergeCell ref="E203:F203"/>
    <mergeCell ref="G203:I203"/>
    <mergeCell ref="E204:F204"/>
    <mergeCell ref="G204:I204"/>
    <mergeCell ref="E198:F198"/>
    <mergeCell ref="G198:I198"/>
    <mergeCell ref="E199:F199"/>
    <mergeCell ref="G199:I199"/>
    <mergeCell ref="E200:F200"/>
    <mergeCell ref="G200:I200"/>
    <mergeCell ref="E194:F194"/>
    <mergeCell ref="G194:I194"/>
    <mergeCell ref="E196:F196"/>
    <mergeCell ref="G196:I196"/>
    <mergeCell ref="E197:F197"/>
    <mergeCell ref="G197:I197"/>
    <mergeCell ref="E191:F191"/>
    <mergeCell ref="G191:I191"/>
    <mergeCell ref="E192:F192"/>
    <mergeCell ref="G192:I192"/>
    <mergeCell ref="E193:F193"/>
    <mergeCell ref="G193:I193"/>
    <mergeCell ref="D133:E133"/>
    <mergeCell ref="F133:G133"/>
    <mergeCell ref="G188:I188"/>
    <mergeCell ref="E189:F189"/>
    <mergeCell ref="G189:I189"/>
    <mergeCell ref="E190:F190"/>
    <mergeCell ref="G190:I190"/>
    <mergeCell ref="E39:F39"/>
    <mergeCell ref="A129:B129"/>
    <mergeCell ref="D129:E129"/>
    <mergeCell ref="F129:G129"/>
    <mergeCell ref="D132:E132"/>
    <mergeCell ref="F132:G132"/>
    <mergeCell ref="E33:F33"/>
    <mergeCell ref="E34:F34"/>
    <mergeCell ref="E35:F35"/>
    <mergeCell ref="E36:F36"/>
    <mergeCell ref="E37:F37"/>
    <mergeCell ref="E38:F38"/>
    <mergeCell ref="A30:D30"/>
    <mergeCell ref="E30:F30"/>
    <mergeCell ref="A31:D31"/>
    <mergeCell ref="E31:F31"/>
    <mergeCell ref="A32:D32"/>
    <mergeCell ref="E32:F32"/>
    <mergeCell ref="E25:F25"/>
    <mergeCell ref="E26:F26"/>
    <mergeCell ref="E27:F27"/>
    <mergeCell ref="E28:F28"/>
    <mergeCell ref="A29:D29"/>
    <mergeCell ref="E29:F29"/>
    <mergeCell ref="E20:F20"/>
    <mergeCell ref="E21:F21"/>
    <mergeCell ref="E22:F22"/>
    <mergeCell ref="A23:D23"/>
    <mergeCell ref="E23:F23"/>
    <mergeCell ref="E24:F24"/>
    <mergeCell ref="E14:F14"/>
    <mergeCell ref="E15:F15"/>
    <mergeCell ref="A16:D16"/>
    <mergeCell ref="E17:F17"/>
    <mergeCell ref="E18:F18"/>
    <mergeCell ref="E19:F19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U572"/>
  <sheetViews>
    <sheetView zoomScale="112" zoomScaleNormal="112" zoomScalePageLayoutView="0" workbookViewId="0" topLeftCell="A120">
      <selection activeCell="M130" sqref="M130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7.625" style="0" customWidth="1"/>
    <col min="5" max="5" width="4.125" style="0" customWidth="1"/>
    <col min="6" max="6" width="8.25390625" style="0" customWidth="1"/>
    <col min="7" max="7" width="12.3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84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156</v>
      </c>
      <c r="E6" s="20"/>
      <c r="F6" s="20"/>
      <c r="G6" s="20"/>
      <c r="H6" s="20"/>
      <c r="I6" s="20"/>
      <c r="J6" s="20"/>
    </row>
    <row r="7" spans="1:10" ht="12.75">
      <c r="A7" s="20" t="s">
        <v>114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52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54</v>
      </c>
      <c r="F12" s="32"/>
      <c r="G12" s="26"/>
      <c r="H12" s="26"/>
      <c r="I12" s="26"/>
      <c r="J12" s="8"/>
    </row>
    <row r="13" spans="1:8" ht="13.5" thickBot="1">
      <c r="A13" s="33" t="s">
        <v>2</v>
      </c>
      <c r="B13" s="34"/>
      <c r="C13" s="34"/>
      <c r="D13" s="34"/>
      <c r="E13" s="31" t="s">
        <v>13</v>
      </c>
      <c r="F13" s="78"/>
      <c r="G13" s="77" t="s">
        <v>146</v>
      </c>
      <c r="H13" s="77" t="s">
        <v>105</v>
      </c>
    </row>
    <row r="14" spans="1:8" ht="13.5" thickBot="1">
      <c r="A14" s="35" t="s">
        <v>3</v>
      </c>
      <c r="B14" s="34"/>
      <c r="C14" s="34"/>
      <c r="D14" s="36"/>
      <c r="E14" s="97"/>
      <c r="F14" s="98"/>
      <c r="G14" s="84"/>
      <c r="H14" s="84"/>
    </row>
    <row r="15" spans="1:8" ht="13.5" thickBot="1">
      <c r="A15" s="37" t="s">
        <v>4</v>
      </c>
      <c r="B15" s="38"/>
      <c r="C15" s="38"/>
      <c r="D15" s="36"/>
      <c r="E15" s="99">
        <v>18000</v>
      </c>
      <c r="F15" s="100"/>
      <c r="G15" s="85">
        <v>18000</v>
      </c>
      <c r="H15" s="85">
        <v>15058.34</v>
      </c>
    </row>
    <row r="16" spans="1:8" ht="13.5" thickBot="1">
      <c r="A16" s="146" t="s">
        <v>107</v>
      </c>
      <c r="B16" s="147"/>
      <c r="C16" s="147"/>
      <c r="D16" s="148"/>
      <c r="E16" s="29"/>
      <c r="F16" s="79"/>
      <c r="G16" s="85"/>
      <c r="H16" s="85">
        <v>132.72</v>
      </c>
    </row>
    <row r="17" spans="1:9" ht="13.5" thickBot="1">
      <c r="A17" s="37" t="s">
        <v>4</v>
      </c>
      <c r="B17" s="38"/>
      <c r="C17" s="38"/>
      <c r="D17" s="36"/>
      <c r="E17" s="99">
        <f>SUM(E15:E16)</f>
        <v>18000</v>
      </c>
      <c r="F17" s="100"/>
      <c r="G17" s="85">
        <v>18000</v>
      </c>
      <c r="H17" s="85">
        <f>H15+H16</f>
        <v>15191.06</v>
      </c>
      <c r="I17" s="96"/>
    </row>
    <row r="18" spans="1:8" ht="13.5" thickBot="1">
      <c r="A18" s="39" t="s">
        <v>5</v>
      </c>
      <c r="B18" s="40"/>
      <c r="C18" s="40"/>
      <c r="D18" s="41"/>
      <c r="E18" s="104"/>
      <c r="F18" s="105"/>
      <c r="G18" s="86"/>
      <c r="H18" s="84"/>
    </row>
    <row r="19" spans="1:9" ht="13.5" thickBot="1">
      <c r="A19" s="42" t="s">
        <v>79</v>
      </c>
      <c r="B19" s="43"/>
      <c r="C19" s="43"/>
      <c r="D19" s="36"/>
      <c r="E19" s="104"/>
      <c r="F19" s="105"/>
      <c r="G19" s="86"/>
      <c r="H19" s="84"/>
      <c r="I19" s="96"/>
    </row>
    <row r="20" spans="1:9" ht="13.5" thickBot="1">
      <c r="A20" s="44" t="s">
        <v>6</v>
      </c>
      <c r="B20" s="45"/>
      <c r="C20" s="45"/>
      <c r="D20" s="46"/>
      <c r="E20" s="99">
        <v>0</v>
      </c>
      <c r="F20" s="100"/>
      <c r="G20" s="85">
        <v>961.62</v>
      </c>
      <c r="H20" s="85">
        <v>1291.62</v>
      </c>
      <c r="I20" s="96"/>
    </row>
    <row r="21" spans="1:9" ht="13.5" thickBot="1">
      <c r="A21" s="47" t="s">
        <v>7</v>
      </c>
      <c r="B21" s="48"/>
      <c r="C21" s="48"/>
      <c r="D21" s="49"/>
      <c r="E21" s="99">
        <v>107000</v>
      </c>
      <c r="F21" s="100"/>
      <c r="G21" s="85">
        <v>107000</v>
      </c>
      <c r="H21" s="85">
        <v>74865.44</v>
      </c>
      <c r="I21" s="96"/>
    </row>
    <row r="22" spans="1:8" ht="13.5" thickBot="1">
      <c r="A22" s="50" t="s">
        <v>129</v>
      </c>
      <c r="B22" s="50"/>
      <c r="C22" s="50"/>
      <c r="D22" s="19"/>
      <c r="E22" s="107"/>
      <c r="F22" s="105"/>
      <c r="G22" s="86"/>
      <c r="H22" s="84">
        <v>170311.09</v>
      </c>
    </row>
    <row r="23" spans="1:8" ht="13.5" thickBot="1">
      <c r="A23" s="116" t="s">
        <v>137</v>
      </c>
      <c r="B23" s="117"/>
      <c r="C23" s="117"/>
      <c r="D23" s="118"/>
      <c r="E23" s="107"/>
      <c r="F23" s="105"/>
      <c r="G23" s="86"/>
      <c r="H23" s="84">
        <v>-7280.65</v>
      </c>
    </row>
    <row r="24" spans="1:8" ht="13.5" thickBot="1">
      <c r="A24" s="51" t="s">
        <v>131</v>
      </c>
      <c r="B24" s="52"/>
      <c r="C24" s="52"/>
      <c r="D24" s="53"/>
      <c r="E24" s="104"/>
      <c r="F24" s="105"/>
      <c r="G24" s="86"/>
      <c r="H24" s="86">
        <v>442259.78</v>
      </c>
    </row>
    <row r="25" spans="1:8" ht="13.5" thickBot="1">
      <c r="A25" s="54" t="s">
        <v>136</v>
      </c>
      <c r="B25" s="55"/>
      <c r="C25" s="55"/>
      <c r="D25" s="56"/>
      <c r="E25" s="104"/>
      <c r="F25" s="105"/>
      <c r="G25" s="86"/>
      <c r="H25" s="86">
        <v>7475.44</v>
      </c>
    </row>
    <row r="26" spans="1:9" ht="13.5" thickBot="1">
      <c r="A26" s="44" t="s">
        <v>75</v>
      </c>
      <c r="B26" s="45"/>
      <c r="C26" s="45"/>
      <c r="D26" s="46"/>
      <c r="E26" s="99">
        <v>600000</v>
      </c>
      <c r="F26" s="100"/>
      <c r="G26" s="85">
        <v>612000</v>
      </c>
      <c r="H26" s="85">
        <f>H22+H23+H24+H25</f>
        <v>612765.6599999999</v>
      </c>
      <c r="I26" s="96"/>
    </row>
    <row r="27" spans="1:8" ht="13.5" thickBot="1">
      <c r="A27" s="42" t="s">
        <v>121</v>
      </c>
      <c r="B27" s="43"/>
      <c r="C27" s="43"/>
      <c r="D27" s="36"/>
      <c r="E27" s="99">
        <v>500000</v>
      </c>
      <c r="F27" s="100"/>
      <c r="G27" s="85">
        <v>558000</v>
      </c>
      <c r="H27" s="85"/>
    </row>
    <row r="28" spans="1:9" ht="12.75">
      <c r="A28" s="93" t="s">
        <v>95</v>
      </c>
      <c r="B28" s="94"/>
      <c r="C28" s="94" t="s">
        <v>101</v>
      </c>
      <c r="D28" s="95"/>
      <c r="E28" s="109"/>
      <c r="F28" s="110"/>
      <c r="G28" s="85"/>
      <c r="H28" s="85">
        <v>558629</v>
      </c>
      <c r="I28" s="96"/>
    </row>
    <row r="29" spans="1:8" ht="12.75">
      <c r="A29" s="116" t="s">
        <v>93</v>
      </c>
      <c r="B29" s="117"/>
      <c r="C29" s="117"/>
      <c r="D29" s="118"/>
      <c r="E29" s="114"/>
      <c r="F29" s="115"/>
      <c r="G29" s="85"/>
      <c r="H29" s="84"/>
    </row>
    <row r="30" spans="1:8" ht="13.5" thickBot="1">
      <c r="A30" s="119" t="s">
        <v>85</v>
      </c>
      <c r="B30" s="120"/>
      <c r="C30" s="120"/>
      <c r="D30" s="121"/>
      <c r="E30" s="122"/>
      <c r="F30" s="123"/>
      <c r="G30" s="85"/>
      <c r="H30" s="84"/>
    </row>
    <row r="31" spans="1:8" ht="13.5" thickBot="1">
      <c r="A31" s="124" t="s">
        <v>94</v>
      </c>
      <c r="B31" s="125"/>
      <c r="C31" s="125"/>
      <c r="D31" s="126"/>
      <c r="E31" s="99"/>
      <c r="F31" s="100"/>
      <c r="G31" s="85"/>
      <c r="H31" s="84"/>
    </row>
    <row r="32" spans="1:9" ht="13.5" thickBot="1">
      <c r="A32" s="127" t="s">
        <v>103</v>
      </c>
      <c r="B32" s="128"/>
      <c r="C32" s="128"/>
      <c r="D32" s="129"/>
      <c r="E32" s="97"/>
      <c r="F32" s="98"/>
      <c r="G32" s="86">
        <v>252960</v>
      </c>
      <c r="H32" s="85">
        <v>252960</v>
      </c>
      <c r="I32" s="96"/>
    </row>
    <row r="33" spans="1:9" ht="13.5" thickBot="1">
      <c r="A33" s="44" t="s">
        <v>9</v>
      </c>
      <c r="B33" s="40"/>
      <c r="C33" s="40"/>
      <c r="D33" s="41"/>
      <c r="E33" s="99">
        <f>E17+E20+E21+E26+E27</f>
        <v>1225000</v>
      </c>
      <c r="F33" s="100"/>
      <c r="G33" s="85">
        <f>SUM(G14:G32)-18000</f>
        <v>1548921.62</v>
      </c>
      <c r="H33" s="85">
        <f>H17+H20+H21+H26+H28+H32</f>
        <v>1515702.7799999998</v>
      </c>
      <c r="I33" s="96"/>
    </row>
    <row r="34" spans="1:8" ht="13.5" thickBot="1">
      <c r="A34" s="42" t="s">
        <v>116</v>
      </c>
      <c r="B34" s="38"/>
      <c r="C34" s="38"/>
      <c r="D34" s="36"/>
      <c r="E34" s="99">
        <v>1292000</v>
      </c>
      <c r="F34" s="100"/>
      <c r="G34" s="85">
        <v>1085000</v>
      </c>
      <c r="H34" s="85">
        <v>887000</v>
      </c>
    </row>
    <row r="35" spans="1:8" ht="13.5" thickBot="1">
      <c r="A35" s="39" t="s">
        <v>10</v>
      </c>
      <c r="B35" s="45"/>
      <c r="C35" s="45"/>
      <c r="D35" s="41"/>
      <c r="E35" s="99">
        <v>55000</v>
      </c>
      <c r="F35" s="100"/>
      <c r="G35" s="85">
        <v>55000</v>
      </c>
      <c r="H35" s="85">
        <v>49000</v>
      </c>
    </row>
    <row r="36" spans="1:8" ht="13.5" thickBot="1">
      <c r="A36" s="42" t="s">
        <v>11</v>
      </c>
      <c r="B36" s="38"/>
      <c r="C36" s="38"/>
      <c r="D36" s="36"/>
      <c r="E36" s="99">
        <v>8000</v>
      </c>
      <c r="F36" s="100"/>
      <c r="G36" s="85">
        <v>7000</v>
      </c>
      <c r="H36" s="85">
        <v>7000</v>
      </c>
    </row>
    <row r="37" spans="1:9" ht="13.5" thickBot="1">
      <c r="A37" s="39" t="s">
        <v>106</v>
      </c>
      <c r="B37" s="40"/>
      <c r="C37" s="40"/>
      <c r="D37" s="41"/>
      <c r="E37" s="99">
        <v>0</v>
      </c>
      <c r="F37" s="100"/>
      <c r="G37" s="85">
        <v>0</v>
      </c>
      <c r="H37" s="85"/>
      <c r="I37" s="96"/>
    </row>
    <row r="38" spans="1:8" ht="13.5" thickBot="1">
      <c r="A38" s="37" t="s">
        <v>9</v>
      </c>
      <c r="B38" s="43"/>
      <c r="C38" s="43"/>
      <c r="D38" s="36"/>
      <c r="E38" s="99">
        <f>SUM(E34:E37)</f>
        <v>1355000</v>
      </c>
      <c r="F38" s="100"/>
      <c r="G38" s="85">
        <f>SUM(G34:G37)</f>
        <v>1147000</v>
      </c>
      <c r="H38" s="85">
        <f>H34+H35+H36+H37</f>
        <v>943000</v>
      </c>
    </row>
    <row r="39" spans="1:9" ht="13.5" thickBot="1">
      <c r="A39" s="37" t="s">
        <v>12</v>
      </c>
      <c r="B39" s="34"/>
      <c r="C39" s="34"/>
      <c r="D39" s="36"/>
      <c r="E39" s="99">
        <f>E33+E38</f>
        <v>2580000</v>
      </c>
      <c r="F39" s="100"/>
      <c r="G39" s="85">
        <f>G33+G38</f>
        <v>2695921.62</v>
      </c>
      <c r="H39" s="85">
        <f>H33+H38</f>
        <v>2458702.78</v>
      </c>
      <c r="I39" s="96"/>
    </row>
    <row r="40" spans="1:10" ht="12.75">
      <c r="A40" s="45"/>
      <c r="B40" s="8"/>
      <c r="C40" s="8"/>
      <c r="D40" s="8"/>
      <c r="E40" s="58"/>
      <c r="F40" s="58"/>
      <c r="G40" s="59"/>
      <c r="H40" s="59"/>
      <c r="I40" s="58"/>
      <c r="J40" s="8"/>
    </row>
    <row r="41" spans="1:10" ht="12.75">
      <c r="A41" s="26"/>
      <c r="B41" s="26"/>
      <c r="C41" s="26"/>
      <c r="D41" s="26"/>
      <c r="E41" s="32" t="s">
        <v>55</v>
      </c>
      <c r="F41" s="26"/>
      <c r="G41" s="26"/>
      <c r="H41" s="26"/>
      <c r="I41" s="26"/>
      <c r="J41" s="26"/>
    </row>
    <row r="42" spans="1:10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3.5" thickBot="1">
      <c r="A43" s="4" t="s">
        <v>17</v>
      </c>
      <c r="B43" s="33"/>
      <c r="C43" s="34"/>
      <c r="D43" s="34"/>
      <c r="E43" s="34"/>
      <c r="F43" s="36"/>
      <c r="G43" s="4" t="s">
        <v>24</v>
      </c>
      <c r="H43" s="4"/>
      <c r="I43" s="4" t="s">
        <v>98</v>
      </c>
      <c r="J43" s="74" t="s">
        <v>97</v>
      </c>
    </row>
    <row r="44" spans="1:10" ht="12.75">
      <c r="A44" s="5" t="s">
        <v>18</v>
      </c>
      <c r="B44" s="4" t="s">
        <v>14</v>
      </c>
      <c r="C44" s="4" t="s">
        <v>14</v>
      </c>
      <c r="D44" s="4" t="s">
        <v>14</v>
      </c>
      <c r="E44" s="4" t="s">
        <v>14</v>
      </c>
      <c r="F44" s="17" t="s">
        <v>14</v>
      </c>
      <c r="G44" s="5" t="s">
        <v>25</v>
      </c>
      <c r="H44" s="26" t="s">
        <v>147</v>
      </c>
      <c r="I44" s="5" t="s">
        <v>99</v>
      </c>
      <c r="J44" s="75" t="s">
        <v>29</v>
      </c>
    </row>
    <row r="45" spans="1:10" ht="12.75">
      <c r="A45" s="5" t="s">
        <v>20</v>
      </c>
      <c r="B45" s="5" t="s">
        <v>15</v>
      </c>
      <c r="C45" s="5" t="s">
        <v>16</v>
      </c>
      <c r="D45" s="5" t="s">
        <v>21</v>
      </c>
      <c r="E45" s="5" t="s">
        <v>22</v>
      </c>
      <c r="F45" s="18" t="s">
        <v>23</v>
      </c>
      <c r="G45" s="5" t="s">
        <v>26</v>
      </c>
      <c r="H45" s="5" t="s">
        <v>25</v>
      </c>
      <c r="I45" s="72"/>
      <c r="J45" s="75"/>
    </row>
    <row r="46" spans="1:10" ht="12.75">
      <c r="A46" s="5" t="s">
        <v>19</v>
      </c>
      <c r="B46" s="5"/>
      <c r="C46" s="5"/>
      <c r="D46" s="5"/>
      <c r="E46" s="5"/>
      <c r="F46" s="18"/>
      <c r="G46" s="5" t="s">
        <v>27</v>
      </c>
      <c r="H46" s="5" t="s">
        <v>26</v>
      </c>
      <c r="I46" s="5"/>
      <c r="J46" s="75"/>
    </row>
    <row r="47" spans="1:10" ht="12.75">
      <c r="A47" s="5"/>
      <c r="B47" s="5"/>
      <c r="C47" s="5"/>
      <c r="D47" s="5"/>
      <c r="E47" s="5"/>
      <c r="F47" s="18"/>
      <c r="G47" s="5" t="s">
        <v>28</v>
      </c>
      <c r="H47" s="5"/>
      <c r="I47" s="5"/>
      <c r="J47" s="75"/>
    </row>
    <row r="48" spans="1:10" ht="12.75">
      <c r="A48" s="22" t="s">
        <v>30</v>
      </c>
      <c r="B48" s="21" t="s">
        <v>37</v>
      </c>
      <c r="C48" s="21" t="s">
        <v>38</v>
      </c>
      <c r="D48" s="21" t="s">
        <v>39</v>
      </c>
      <c r="E48" s="21" t="s">
        <v>108</v>
      </c>
      <c r="F48" s="22">
        <v>211</v>
      </c>
      <c r="G48" s="19">
        <v>637000</v>
      </c>
      <c r="H48" s="19">
        <v>637000</v>
      </c>
      <c r="I48" s="19">
        <v>366477</v>
      </c>
      <c r="J48" s="19">
        <v>366477</v>
      </c>
    </row>
    <row r="49" spans="1:10" ht="12.75">
      <c r="A49" s="19"/>
      <c r="B49" s="21"/>
      <c r="C49" s="21"/>
      <c r="D49" s="21"/>
      <c r="E49" s="21" t="s">
        <v>108</v>
      </c>
      <c r="F49" s="22">
        <v>213</v>
      </c>
      <c r="G49" s="19">
        <v>193000</v>
      </c>
      <c r="H49" s="19">
        <v>193000</v>
      </c>
      <c r="I49" s="19">
        <v>131468</v>
      </c>
      <c r="J49" s="19">
        <v>131468</v>
      </c>
    </row>
    <row r="50" spans="1:10" ht="12" customHeight="1">
      <c r="A50" s="19"/>
      <c r="B50" s="21"/>
      <c r="C50" s="21"/>
      <c r="D50" s="21"/>
      <c r="E50" s="21" t="s">
        <v>109</v>
      </c>
      <c r="F50" s="22">
        <v>221</v>
      </c>
      <c r="G50" s="19">
        <v>57600</v>
      </c>
      <c r="H50" s="19">
        <v>20060</v>
      </c>
      <c r="I50" s="19">
        <v>17000</v>
      </c>
      <c r="J50" s="19">
        <v>17000</v>
      </c>
    </row>
    <row r="51" spans="1:10" ht="12.75" customHeight="1" hidden="1">
      <c r="A51" s="19"/>
      <c r="B51" s="21"/>
      <c r="C51" s="21"/>
      <c r="D51" s="21"/>
      <c r="E51" s="21"/>
      <c r="F51" s="22">
        <v>221</v>
      </c>
      <c r="G51" s="19">
        <v>18000</v>
      </c>
      <c r="H51" s="19">
        <v>18000</v>
      </c>
      <c r="I51" s="19"/>
      <c r="J51" s="19"/>
    </row>
    <row r="52" spans="1:10" ht="11.25" customHeight="1">
      <c r="A52" s="19"/>
      <c r="B52" s="21"/>
      <c r="C52" s="21"/>
      <c r="D52" s="21"/>
      <c r="E52" s="21" t="s">
        <v>109</v>
      </c>
      <c r="F52" s="22">
        <v>222</v>
      </c>
      <c r="G52" s="19">
        <v>56100</v>
      </c>
      <c r="H52" s="19">
        <v>22500</v>
      </c>
      <c r="I52" s="19">
        <v>22500</v>
      </c>
      <c r="J52" s="19">
        <v>22500</v>
      </c>
    </row>
    <row r="53" spans="1:10" ht="12.75" customHeight="1" hidden="1">
      <c r="A53" s="19"/>
      <c r="B53" s="21"/>
      <c r="C53" s="21"/>
      <c r="D53" s="21"/>
      <c r="E53" s="21"/>
      <c r="F53" s="22">
        <v>226</v>
      </c>
      <c r="G53" s="19">
        <v>221000</v>
      </c>
      <c r="H53" s="19">
        <v>221000</v>
      </c>
      <c r="I53" s="19"/>
      <c r="J53" s="19"/>
    </row>
    <row r="54" spans="1:10" ht="12.75">
      <c r="A54" s="19"/>
      <c r="B54" s="21"/>
      <c r="C54" s="21"/>
      <c r="D54" s="21"/>
      <c r="E54" s="21" t="s">
        <v>109</v>
      </c>
      <c r="F54" s="22">
        <v>224</v>
      </c>
      <c r="G54" s="19"/>
      <c r="H54" s="19">
        <v>52500</v>
      </c>
      <c r="I54" s="19">
        <v>52500</v>
      </c>
      <c r="J54" s="19">
        <v>52500</v>
      </c>
    </row>
    <row r="55" spans="1:10" ht="12.75">
      <c r="A55" s="19"/>
      <c r="B55" s="21"/>
      <c r="C55" s="21"/>
      <c r="D55" s="21"/>
      <c r="E55" s="21" t="s">
        <v>109</v>
      </c>
      <c r="F55" s="22">
        <v>226</v>
      </c>
      <c r="G55" s="19">
        <v>30000</v>
      </c>
      <c r="H55" s="19">
        <v>5000</v>
      </c>
      <c r="I55" s="19">
        <v>5000</v>
      </c>
      <c r="J55" s="19">
        <v>5000</v>
      </c>
    </row>
    <row r="56" spans="1:10" ht="12.75">
      <c r="A56" s="19"/>
      <c r="B56" s="21"/>
      <c r="C56" s="21"/>
      <c r="D56" s="21"/>
      <c r="E56" s="21" t="s">
        <v>110</v>
      </c>
      <c r="F56" s="22">
        <v>290</v>
      </c>
      <c r="G56" s="19">
        <v>10000</v>
      </c>
      <c r="H56" s="19"/>
      <c r="I56" s="19"/>
      <c r="J56" s="19"/>
    </row>
    <row r="57" spans="1:10" ht="12.75">
      <c r="A57" s="19"/>
      <c r="B57" s="21"/>
      <c r="C57" s="21"/>
      <c r="D57" s="21"/>
      <c r="E57" s="21" t="s">
        <v>109</v>
      </c>
      <c r="F57" s="22">
        <v>290</v>
      </c>
      <c r="G57" s="19">
        <v>0</v>
      </c>
      <c r="H57" s="19">
        <v>0</v>
      </c>
      <c r="I57" s="19"/>
      <c r="J57" s="19"/>
    </row>
    <row r="58" spans="1:10" ht="12.75">
      <c r="A58" s="19"/>
      <c r="B58" s="19"/>
      <c r="C58" s="19"/>
      <c r="D58" s="19"/>
      <c r="E58" s="27">
        <v>244</v>
      </c>
      <c r="F58" s="23">
        <v>310</v>
      </c>
      <c r="G58" s="61">
        <v>0</v>
      </c>
      <c r="H58" s="61">
        <v>0</v>
      </c>
      <c r="I58" s="19"/>
      <c r="J58" s="19"/>
    </row>
    <row r="59" spans="1:10" ht="12.75">
      <c r="A59" s="19"/>
      <c r="B59" s="19"/>
      <c r="C59" s="19"/>
      <c r="D59" s="19"/>
      <c r="E59" s="27">
        <v>244</v>
      </c>
      <c r="F59" s="22">
        <v>340</v>
      </c>
      <c r="G59" s="19">
        <v>50000</v>
      </c>
      <c r="H59" s="19">
        <v>126000</v>
      </c>
      <c r="I59" s="19">
        <v>125800</v>
      </c>
      <c r="J59" s="19">
        <v>125800</v>
      </c>
    </row>
    <row r="60" spans="1:10" ht="12.75" customHeight="1" hidden="1">
      <c r="A60" s="22"/>
      <c r="B60" s="21"/>
      <c r="C60" s="21"/>
      <c r="D60" s="21"/>
      <c r="E60" s="21"/>
      <c r="F60" s="22"/>
      <c r="G60" s="19"/>
      <c r="H60" s="19"/>
      <c r="I60" s="19"/>
      <c r="J60" s="19"/>
    </row>
    <row r="61" spans="1:10" ht="12.75" customHeight="1" hidden="1">
      <c r="A61" s="19"/>
      <c r="B61" s="21"/>
      <c r="C61" s="21"/>
      <c r="D61" s="21"/>
      <c r="E61" s="21"/>
      <c r="F61" s="22"/>
      <c r="G61" s="19"/>
      <c r="H61" s="19"/>
      <c r="I61" s="19"/>
      <c r="J61" s="19"/>
    </row>
    <row r="62" spans="1:10" ht="12.75" customHeight="1" hidden="1">
      <c r="A62" s="19"/>
      <c r="B62" s="21"/>
      <c r="C62" s="21"/>
      <c r="D62" s="21"/>
      <c r="E62" s="21"/>
      <c r="F62" s="22"/>
      <c r="G62" s="19"/>
      <c r="H62" s="19"/>
      <c r="I62" s="19"/>
      <c r="J62" s="19"/>
    </row>
    <row r="63" spans="1:10" ht="12.75" customHeight="1" hidden="1">
      <c r="A63" s="19"/>
      <c r="B63" s="21"/>
      <c r="C63" s="21"/>
      <c r="D63" s="21"/>
      <c r="E63" s="21"/>
      <c r="F63" s="22"/>
      <c r="G63" s="22"/>
      <c r="H63" s="22"/>
      <c r="I63" s="22"/>
      <c r="J63" s="22"/>
    </row>
    <row r="64" spans="1:10" ht="12.75" customHeight="1" hidden="1">
      <c r="A64" s="22"/>
      <c r="B64" s="21"/>
      <c r="C64" s="21"/>
      <c r="D64" s="21"/>
      <c r="E64" s="21"/>
      <c r="F64" s="22"/>
      <c r="G64" s="22"/>
      <c r="H64" s="22"/>
      <c r="I64" s="22"/>
      <c r="J64" s="22"/>
    </row>
    <row r="65" spans="1:10" ht="12.75">
      <c r="A65" s="19" t="s">
        <v>9</v>
      </c>
      <c r="B65" s="21"/>
      <c r="C65" s="21"/>
      <c r="D65" s="21"/>
      <c r="E65" s="21"/>
      <c r="F65" s="22"/>
      <c r="G65" s="22">
        <f>G48+G49+G50+G52+G54+G55+G56+G57+G58+G59</f>
        <v>1033700</v>
      </c>
      <c r="H65" s="22">
        <f>H48+H49+H50+H52+H54+H55+H56+H57+H58+H59</f>
        <v>1056060</v>
      </c>
      <c r="I65" s="22">
        <f>SUM(I48:I64)</f>
        <v>720745</v>
      </c>
      <c r="J65" s="22">
        <f>J48+J49+J50+J52+J54+J55+J57+J59</f>
        <v>720745</v>
      </c>
    </row>
    <row r="66" spans="1:10" ht="12.75">
      <c r="A66" s="22" t="s">
        <v>31</v>
      </c>
      <c r="B66" s="21" t="s">
        <v>37</v>
      </c>
      <c r="C66" s="21" t="s">
        <v>115</v>
      </c>
      <c r="D66" s="21" t="s">
        <v>40</v>
      </c>
      <c r="E66" s="21" t="s">
        <v>111</v>
      </c>
      <c r="F66" s="22">
        <v>290</v>
      </c>
      <c r="G66" s="22">
        <v>50000</v>
      </c>
      <c r="H66" s="22">
        <v>15000</v>
      </c>
      <c r="I66" s="22">
        <v>0</v>
      </c>
      <c r="J66" s="22">
        <v>0</v>
      </c>
    </row>
    <row r="67" spans="1:10" ht="12.75">
      <c r="A67" s="22" t="s">
        <v>1</v>
      </c>
      <c r="B67" s="21" t="s">
        <v>37</v>
      </c>
      <c r="C67" s="21" t="s">
        <v>77</v>
      </c>
      <c r="D67" s="21" t="s">
        <v>41</v>
      </c>
      <c r="E67" s="21" t="s">
        <v>109</v>
      </c>
      <c r="F67" s="22">
        <v>226</v>
      </c>
      <c r="G67" s="19"/>
      <c r="H67" s="19"/>
      <c r="I67" s="19"/>
      <c r="J67" s="19"/>
    </row>
    <row r="68" spans="1:10" ht="12.75">
      <c r="A68" s="19"/>
      <c r="B68" s="21" t="s">
        <v>37</v>
      </c>
      <c r="C68" s="21" t="s">
        <v>104</v>
      </c>
      <c r="D68" s="21" t="s">
        <v>41</v>
      </c>
      <c r="E68" s="21" t="s">
        <v>109</v>
      </c>
      <c r="F68" s="22">
        <v>340</v>
      </c>
      <c r="G68" s="19">
        <v>8000</v>
      </c>
      <c r="H68" s="19">
        <v>7000</v>
      </c>
      <c r="I68" s="19">
        <v>6000</v>
      </c>
      <c r="J68" s="19">
        <v>6000</v>
      </c>
    </row>
    <row r="69" spans="1:10" ht="12.75">
      <c r="A69" s="19" t="s">
        <v>9</v>
      </c>
      <c r="B69" s="21"/>
      <c r="C69" s="21"/>
      <c r="D69" s="21"/>
      <c r="E69" s="21"/>
      <c r="F69" s="22"/>
      <c r="G69" s="22">
        <f>SUM(G67:G68)</f>
        <v>8000</v>
      </c>
      <c r="H69" s="22">
        <f>SUM(H67:H68)</f>
        <v>7000</v>
      </c>
      <c r="I69" s="22">
        <f>I68</f>
        <v>6000</v>
      </c>
      <c r="J69" s="22">
        <f>SUM(J67:J68)</f>
        <v>6000</v>
      </c>
    </row>
    <row r="70" spans="1:10" ht="12.75" customHeight="1" hidden="1">
      <c r="A70" s="19"/>
      <c r="B70" s="21"/>
      <c r="C70" s="21"/>
      <c r="D70" s="21"/>
      <c r="E70" s="21"/>
      <c r="F70" s="22">
        <v>310</v>
      </c>
      <c r="G70" s="19"/>
      <c r="H70" s="19"/>
      <c r="I70" s="19"/>
      <c r="J70" s="19"/>
    </row>
    <row r="71" spans="1:10" ht="12.75" customHeight="1" hidden="1">
      <c r="A71" s="19"/>
      <c r="B71" s="21"/>
      <c r="C71" s="21"/>
      <c r="D71" s="21"/>
      <c r="E71" s="21"/>
      <c r="F71" s="22">
        <v>340</v>
      </c>
      <c r="G71" s="19"/>
      <c r="H71" s="19"/>
      <c r="I71" s="19"/>
      <c r="J71" s="19"/>
    </row>
    <row r="72" spans="1:10" ht="12.75">
      <c r="A72" s="22" t="s">
        <v>32</v>
      </c>
      <c r="B72" s="21" t="s">
        <v>37</v>
      </c>
      <c r="C72" s="21" t="s">
        <v>77</v>
      </c>
      <c r="D72" s="21" t="s">
        <v>42</v>
      </c>
      <c r="E72" s="21" t="s">
        <v>138</v>
      </c>
      <c r="F72" s="22">
        <v>226</v>
      </c>
      <c r="G72" s="19">
        <v>746000</v>
      </c>
      <c r="H72" s="19">
        <v>708000</v>
      </c>
      <c r="I72" s="19">
        <v>497519.46</v>
      </c>
      <c r="J72" s="19">
        <v>497519.46</v>
      </c>
    </row>
    <row r="73" spans="1:10" ht="12.75">
      <c r="A73" s="22"/>
      <c r="B73" s="21"/>
      <c r="C73" s="21"/>
      <c r="D73" s="21"/>
      <c r="E73" s="21" t="s">
        <v>109</v>
      </c>
      <c r="F73" s="22">
        <v>226</v>
      </c>
      <c r="G73" s="19">
        <v>0</v>
      </c>
      <c r="H73" s="19">
        <v>0</v>
      </c>
      <c r="I73" s="19"/>
      <c r="J73" s="19"/>
    </row>
    <row r="74" spans="1:10" ht="12.75">
      <c r="A74" s="19"/>
      <c r="B74" s="19"/>
      <c r="C74" s="19"/>
      <c r="D74" s="19"/>
      <c r="E74" s="27">
        <v>244</v>
      </c>
      <c r="F74" s="23">
        <v>310</v>
      </c>
      <c r="G74" s="19">
        <v>0</v>
      </c>
      <c r="H74" s="19">
        <v>0</v>
      </c>
      <c r="I74" s="19"/>
      <c r="J74" s="19"/>
    </row>
    <row r="75" spans="1:10" ht="12.75">
      <c r="A75" s="19"/>
      <c r="B75" s="19"/>
      <c r="C75" s="19"/>
      <c r="D75" s="19"/>
      <c r="E75" s="27">
        <v>244</v>
      </c>
      <c r="F75" s="23">
        <v>340</v>
      </c>
      <c r="G75" s="19">
        <v>0</v>
      </c>
      <c r="H75" s="19">
        <v>0</v>
      </c>
      <c r="I75" s="19"/>
      <c r="J75" s="19"/>
    </row>
    <row r="76" spans="1:10" ht="12.75">
      <c r="A76" s="19" t="s">
        <v>9</v>
      </c>
      <c r="B76" s="21"/>
      <c r="C76" s="21"/>
      <c r="D76" s="21"/>
      <c r="E76" s="21"/>
      <c r="F76" s="22"/>
      <c r="G76" s="22">
        <f>G72+G73+G74+G75</f>
        <v>746000</v>
      </c>
      <c r="H76" s="22">
        <f>H72+H73+H74+H75</f>
        <v>708000</v>
      </c>
      <c r="I76" s="22">
        <f>SUM(I72:I75)</f>
        <v>497519.46</v>
      </c>
      <c r="J76" s="22">
        <f>SUM(J72:J75)</f>
        <v>497519.46</v>
      </c>
    </row>
    <row r="77" spans="1:10" ht="12.75">
      <c r="A77" s="22" t="s">
        <v>33</v>
      </c>
      <c r="B77" s="21" t="s">
        <v>37</v>
      </c>
      <c r="C77" s="21" t="s">
        <v>43</v>
      </c>
      <c r="D77" s="21" t="s">
        <v>44</v>
      </c>
      <c r="E77" s="21" t="s">
        <v>112</v>
      </c>
      <c r="F77" s="22">
        <v>211</v>
      </c>
      <c r="G77" s="19">
        <v>152600</v>
      </c>
      <c r="H77" s="19">
        <v>125000</v>
      </c>
      <c r="I77" s="63">
        <v>64423</v>
      </c>
      <c r="J77" s="19">
        <v>64423</v>
      </c>
    </row>
    <row r="78" spans="1:10" ht="12.75" customHeight="1" hidden="1">
      <c r="A78" s="19"/>
      <c r="B78" s="21"/>
      <c r="C78" s="21"/>
      <c r="D78" s="21"/>
      <c r="E78" s="21"/>
      <c r="F78" s="22">
        <v>226</v>
      </c>
      <c r="G78" s="19"/>
      <c r="H78" s="19"/>
      <c r="I78" s="19"/>
      <c r="J78" s="19"/>
    </row>
    <row r="79" spans="1:10" ht="12.75" customHeight="1" hidden="1">
      <c r="A79" s="19"/>
      <c r="B79" s="21"/>
      <c r="C79" s="21"/>
      <c r="D79" s="21"/>
      <c r="E79" s="21"/>
      <c r="F79" s="22">
        <v>290</v>
      </c>
      <c r="G79" s="19"/>
      <c r="H79" s="19"/>
      <c r="I79" s="19"/>
      <c r="J79" s="19"/>
    </row>
    <row r="80" spans="1:10" ht="12.75" customHeight="1" hidden="1">
      <c r="A80" s="19"/>
      <c r="B80" s="21"/>
      <c r="C80" s="21"/>
      <c r="D80" s="21"/>
      <c r="E80" s="21"/>
      <c r="F80" s="22">
        <v>340</v>
      </c>
      <c r="G80" s="19"/>
      <c r="H80" s="19"/>
      <c r="I80" s="19"/>
      <c r="J80" s="19"/>
    </row>
    <row r="81" spans="1:10" ht="12.75">
      <c r="A81" s="19"/>
      <c r="B81" s="21"/>
      <c r="C81" s="21"/>
      <c r="D81" s="21"/>
      <c r="E81" s="21" t="s">
        <v>112</v>
      </c>
      <c r="F81" s="22">
        <v>213</v>
      </c>
      <c r="G81" s="19">
        <v>46100</v>
      </c>
      <c r="H81" s="19">
        <v>38000</v>
      </c>
      <c r="I81" s="63">
        <v>29110</v>
      </c>
      <c r="J81" s="19">
        <v>29028</v>
      </c>
    </row>
    <row r="82" spans="1:10" ht="12.75">
      <c r="A82" s="24"/>
      <c r="B82" s="24"/>
      <c r="C82" s="24"/>
      <c r="D82" s="24"/>
      <c r="E82" s="76">
        <v>244</v>
      </c>
      <c r="F82" s="25">
        <v>226</v>
      </c>
      <c r="G82" s="24">
        <v>0</v>
      </c>
      <c r="H82" s="24">
        <v>0</v>
      </c>
      <c r="I82" s="26"/>
      <c r="J82" s="24"/>
    </row>
    <row r="83" spans="1:10" ht="12.75">
      <c r="A83" s="19"/>
      <c r="B83" s="19"/>
      <c r="C83" s="19"/>
      <c r="D83" s="19"/>
      <c r="E83" s="27">
        <v>244</v>
      </c>
      <c r="F83" s="23">
        <v>340</v>
      </c>
      <c r="G83" s="19">
        <v>0</v>
      </c>
      <c r="H83" s="19">
        <v>0</v>
      </c>
      <c r="I83" s="19"/>
      <c r="J83" s="19"/>
    </row>
    <row r="84" spans="1:10" ht="12.75" customHeight="1" hidden="1">
      <c r="A84" s="19" t="s">
        <v>9</v>
      </c>
      <c r="B84" s="19"/>
      <c r="C84" s="19"/>
      <c r="D84" s="19"/>
      <c r="E84" s="19"/>
      <c r="F84" s="19"/>
      <c r="G84" s="22">
        <f>SUM(G76:G80)</f>
        <v>898600</v>
      </c>
      <c r="H84" s="22">
        <f>SUM(H76:H80)</f>
        <v>833000</v>
      </c>
      <c r="I84" s="64"/>
      <c r="J84" s="22"/>
    </row>
    <row r="85" spans="1:10" ht="12.75" customHeight="1" hidden="1">
      <c r="A85" s="19"/>
      <c r="B85" s="21"/>
      <c r="C85" s="21"/>
      <c r="D85" s="21"/>
      <c r="E85" s="21"/>
      <c r="F85" s="22"/>
      <c r="G85" s="19"/>
      <c r="H85" s="19"/>
      <c r="I85" s="19"/>
      <c r="J85" s="19"/>
    </row>
    <row r="86" spans="1:10" ht="12.75">
      <c r="A86" s="19" t="s">
        <v>9</v>
      </c>
      <c r="B86" s="21"/>
      <c r="C86" s="21"/>
      <c r="D86" s="21"/>
      <c r="E86" s="21"/>
      <c r="F86" s="22"/>
      <c r="G86" s="22">
        <f>G77+G81+G82+G83</f>
        <v>198700</v>
      </c>
      <c r="H86" s="22">
        <f>H77+H81+H82+H83</f>
        <v>163000</v>
      </c>
      <c r="I86" s="64">
        <f>SUM(I77:I85)</f>
        <v>93533</v>
      </c>
      <c r="J86" s="22">
        <f>SUM(J77:J85)</f>
        <v>93451</v>
      </c>
    </row>
    <row r="87" spans="1:10" ht="12.75">
      <c r="A87" s="22" t="s">
        <v>102</v>
      </c>
      <c r="B87" s="21" t="s">
        <v>37</v>
      </c>
      <c r="C87" s="21" t="s">
        <v>43</v>
      </c>
      <c r="D87" s="21" t="s">
        <v>78</v>
      </c>
      <c r="E87" s="21" t="s">
        <v>112</v>
      </c>
      <c r="F87" s="22">
        <v>211</v>
      </c>
      <c r="G87" s="19">
        <v>152600</v>
      </c>
      <c r="H87" s="19">
        <v>125000</v>
      </c>
      <c r="I87" s="19">
        <v>45935</v>
      </c>
      <c r="J87" s="19">
        <v>45935</v>
      </c>
    </row>
    <row r="88" spans="1:10" ht="12.75">
      <c r="A88" s="22"/>
      <c r="B88" s="21"/>
      <c r="C88" s="21"/>
      <c r="D88" s="21"/>
      <c r="E88" s="21" t="s">
        <v>112</v>
      </c>
      <c r="F88" s="22">
        <v>213</v>
      </c>
      <c r="G88" s="19">
        <v>46100</v>
      </c>
      <c r="H88" s="19">
        <v>38000</v>
      </c>
      <c r="I88" s="19">
        <v>29110</v>
      </c>
      <c r="J88" s="19">
        <v>29028</v>
      </c>
    </row>
    <row r="89" spans="1:10" ht="12.75">
      <c r="A89" s="19"/>
      <c r="B89" s="21"/>
      <c r="C89" s="21"/>
      <c r="D89" s="21"/>
      <c r="E89" s="21" t="s">
        <v>109</v>
      </c>
      <c r="F89" s="22">
        <v>340</v>
      </c>
      <c r="G89" s="19">
        <v>100000</v>
      </c>
      <c r="H89" s="19">
        <v>196600</v>
      </c>
      <c r="I89" s="19">
        <v>196600</v>
      </c>
      <c r="J89" s="19">
        <v>196600</v>
      </c>
    </row>
    <row r="90" spans="1:10" ht="12.75" customHeight="1" hidden="1">
      <c r="A90" s="19" t="s">
        <v>9</v>
      </c>
      <c r="B90" s="21"/>
      <c r="C90" s="21"/>
      <c r="D90" s="21"/>
      <c r="E90" s="21"/>
      <c r="F90" s="22"/>
      <c r="G90" s="22">
        <f>G87+G89</f>
        <v>252600</v>
      </c>
      <c r="H90" s="22">
        <f>H87+H89</f>
        <v>321600</v>
      </c>
      <c r="I90" s="22"/>
      <c r="J90" s="22"/>
    </row>
    <row r="91" spans="1:10" ht="12.75" customHeight="1" hidden="1">
      <c r="A91" s="19"/>
      <c r="B91" s="21"/>
      <c r="C91" s="21"/>
      <c r="D91" s="21"/>
      <c r="E91" s="21"/>
      <c r="F91" s="22"/>
      <c r="G91" s="19"/>
      <c r="H91" s="19"/>
      <c r="I91" s="19"/>
      <c r="J91" s="19"/>
    </row>
    <row r="92" spans="1:10" ht="12.75" customHeight="1" hidden="1">
      <c r="A92" s="19"/>
      <c r="B92" s="21"/>
      <c r="C92" s="21"/>
      <c r="D92" s="21"/>
      <c r="E92" s="21"/>
      <c r="F92" s="22"/>
      <c r="G92" s="19"/>
      <c r="H92" s="19"/>
      <c r="I92" s="19"/>
      <c r="J92" s="19"/>
    </row>
    <row r="93" spans="1:10" ht="12.75">
      <c r="A93" s="19" t="s">
        <v>9</v>
      </c>
      <c r="B93" s="21"/>
      <c r="C93" s="21"/>
      <c r="D93" s="21"/>
      <c r="E93" s="21"/>
      <c r="F93" s="22"/>
      <c r="G93" s="22">
        <f>G87+G88+G89</f>
        <v>298700</v>
      </c>
      <c r="H93" s="22">
        <f>H87+H88+H89</f>
        <v>359600</v>
      </c>
      <c r="I93" s="22">
        <f>I87+I88+I89</f>
        <v>271645</v>
      </c>
      <c r="J93" s="22">
        <f>J87+J88+J89</f>
        <v>271563</v>
      </c>
    </row>
    <row r="94" spans="1:10" ht="12" customHeight="1">
      <c r="A94" s="22" t="s">
        <v>126</v>
      </c>
      <c r="B94" s="21" t="s">
        <v>37</v>
      </c>
      <c r="C94" s="21" t="s">
        <v>127</v>
      </c>
      <c r="D94" s="21" t="s">
        <v>128</v>
      </c>
      <c r="E94" s="21" t="s">
        <v>109</v>
      </c>
      <c r="F94" s="22">
        <v>340</v>
      </c>
      <c r="G94" s="19">
        <v>100000</v>
      </c>
      <c r="H94" s="19">
        <v>100000</v>
      </c>
      <c r="I94" s="19">
        <v>100000</v>
      </c>
      <c r="J94" s="19">
        <v>100000</v>
      </c>
    </row>
    <row r="95" spans="1:10" ht="0.75" customHeight="1" hidden="1">
      <c r="A95" s="19"/>
      <c r="B95" s="19"/>
      <c r="C95" s="19"/>
      <c r="D95" s="19"/>
      <c r="E95" s="19"/>
      <c r="F95" s="22">
        <v>213</v>
      </c>
      <c r="G95" s="19">
        <v>21000</v>
      </c>
      <c r="H95" s="19">
        <v>21000</v>
      </c>
      <c r="I95" s="19"/>
      <c r="J95" s="19"/>
    </row>
    <row r="96" spans="1:10" ht="12.75" customHeight="1" hidden="1">
      <c r="A96" s="22"/>
      <c r="B96" s="21"/>
      <c r="C96" s="21"/>
      <c r="D96" s="21"/>
      <c r="E96" s="21"/>
      <c r="F96" s="22">
        <v>310</v>
      </c>
      <c r="G96" s="19"/>
      <c r="H96" s="19"/>
      <c r="I96" s="19"/>
      <c r="J96" s="19"/>
    </row>
    <row r="97" spans="1:10" ht="12.75" customHeight="1" hidden="1">
      <c r="A97" s="19"/>
      <c r="B97" s="21"/>
      <c r="C97" s="21"/>
      <c r="D97" s="21"/>
      <c r="E97" s="21"/>
      <c r="F97" s="22"/>
      <c r="G97" s="19"/>
      <c r="H97" s="19"/>
      <c r="I97" s="19"/>
      <c r="J97" s="19"/>
    </row>
    <row r="98" spans="1:10" ht="12.75" customHeight="1" hidden="1">
      <c r="A98" s="19"/>
      <c r="B98" s="21"/>
      <c r="C98" s="21"/>
      <c r="D98" s="21"/>
      <c r="E98" s="21"/>
      <c r="F98" s="22"/>
      <c r="G98" s="19"/>
      <c r="H98" s="19"/>
      <c r="I98" s="19"/>
      <c r="J98" s="19"/>
    </row>
    <row r="99" spans="1:10" ht="12.75" customHeight="1" hidden="1">
      <c r="A99" s="19"/>
      <c r="B99" s="21"/>
      <c r="C99" s="21"/>
      <c r="D99" s="21"/>
      <c r="E99" s="21"/>
      <c r="F99" s="22"/>
      <c r="G99" s="19"/>
      <c r="H99" s="19"/>
      <c r="I99" s="19"/>
      <c r="J99" s="19"/>
    </row>
    <row r="100" spans="1:10" ht="12.75" customHeight="1" hidden="1">
      <c r="A100" s="19" t="s">
        <v>9</v>
      </c>
      <c r="B100" s="21"/>
      <c r="C100" s="21"/>
      <c r="D100" s="21"/>
      <c r="E100" s="21"/>
      <c r="F100" s="19"/>
      <c r="G100" s="22">
        <f>SUM(G91:G99)</f>
        <v>419700</v>
      </c>
      <c r="H100" s="22">
        <f>SUM(H91:H99)</f>
        <v>480600</v>
      </c>
      <c r="I100" s="22"/>
      <c r="J100" s="22"/>
    </row>
    <row r="101" spans="1:255" ht="12.75" customHeight="1" hidden="1">
      <c r="A101" s="65"/>
      <c r="B101" s="26"/>
      <c r="C101" s="26"/>
      <c r="D101" s="26"/>
      <c r="E101" s="26"/>
      <c r="F101" s="26"/>
      <c r="G101" s="19"/>
      <c r="H101" s="19"/>
      <c r="I101" s="19"/>
      <c r="J101" s="19"/>
      <c r="IU101">
        <f>SUM(A101:IT101)</f>
        <v>0</v>
      </c>
    </row>
    <row r="102" spans="1:10" ht="12.75">
      <c r="A102" s="19" t="s">
        <v>9</v>
      </c>
      <c r="B102" s="21"/>
      <c r="C102" s="21"/>
      <c r="D102" s="21"/>
      <c r="E102" s="21"/>
      <c r="F102" s="22"/>
      <c r="G102" s="22">
        <f>G94</f>
        <v>100000</v>
      </c>
      <c r="H102" s="22">
        <f>H94</f>
        <v>100000</v>
      </c>
      <c r="I102" s="22">
        <f>SUM(I94:I101)</f>
        <v>100000</v>
      </c>
      <c r="J102" s="22">
        <f>SUM(J94:J101)</f>
        <v>100000</v>
      </c>
    </row>
    <row r="103" spans="1:10" ht="12" customHeight="1">
      <c r="A103" s="22" t="s">
        <v>35</v>
      </c>
      <c r="B103" s="21" t="s">
        <v>37</v>
      </c>
      <c r="C103" s="21" t="s">
        <v>46</v>
      </c>
      <c r="D103" s="21" t="s">
        <v>47</v>
      </c>
      <c r="E103" s="21" t="s">
        <v>109</v>
      </c>
      <c r="F103" s="22">
        <v>223</v>
      </c>
      <c r="G103" s="19">
        <v>90000</v>
      </c>
      <c r="H103" s="19">
        <v>220220</v>
      </c>
      <c r="I103" s="19">
        <v>220168.26</v>
      </c>
      <c r="J103" s="19">
        <v>220168.26</v>
      </c>
    </row>
    <row r="104" spans="1:10" ht="12.75">
      <c r="A104" s="19" t="s">
        <v>9</v>
      </c>
      <c r="B104" s="21"/>
      <c r="C104" s="21"/>
      <c r="D104" s="21"/>
      <c r="E104" s="21"/>
      <c r="F104" s="22"/>
      <c r="G104" s="22">
        <f>G103</f>
        <v>90000</v>
      </c>
      <c r="H104" s="22">
        <f>H103</f>
        <v>220220</v>
      </c>
      <c r="I104" s="22">
        <f>SUM(I103)</f>
        <v>220168.26</v>
      </c>
      <c r="J104" s="22">
        <f>SUM(J103)</f>
        <v>220168.26</v>
      </c>
    </row>
    <row r="105" spans="1:10" ht="12.75">
      <c r="A105" s="22" t="s">
        <v>86</v>
      </c>
      <c r="B105" s="21" t="s">
        <v>37</v>
      </c>
      <c r="C105" s="21" t="s">
        <v>46</v>
      </c>
      <c r="D105" s="21" t="s">
        <v>87</v>
      </c>
      <c r="E105" s="21" t="s">
        <v>109</v>
      </c>
      <c r="F105" s="19">
        <v>225</v>
      </c>
      <c r="G105" s="19"/>
      <c r="H105" s="19"/>
      <c r="I105" s="19"/>
      <c r="J105" s="19"/>
    </row>
    <row r="106" spans="1:10" ht="12.75">
      <c r="A106" s="19" t="s">
        <v>88</v>
      </c>
      <c r="B106" s="19"/>
      <c r="C106" s="19"/>
      <c r="D106" s="19"/>
      <c r="E106" s="19"/>
      <c r="F106" s="19"/>
      <c r="G106" s="22">
        <f>SUM(G105)</f>
        <v>0</v>
      </c>
      <c r="H106" s="22">
        <f>SUM(H105)</f>
        <v>0</v>
      </c>
      <c r="I106" s="19"/>
      <c r="J106" s="19"/>
    </row>
    <row r="107" spans="1:10" ht="12.75">
      <c r="A107" s="19" t="s">
        <v>89</v>
      </c>
      <c r="B107" s="21" t="s">
        <v>37</v>
      </c>
      <c r="C107" s="21" t="s">
        <v>90</v>
      </c>
      <c r="D107" s="21" t="s">
        <v>91</v>
      </c>
      <c r="E107" s="21" t="s">
        <v>109</v>
      </c>
      <c r="F107" s="19">
        <v>226</v>
      </c>
      <c r="G107" s="19">
        <v>0</v>
      </c>
      <c r="H107" s="19">
        <v>0</v>
      </c>
      <c r="I107" s="19"/>
      <c r="J107" s="19"/>
    </row>
    <row r="108" spans="1:10" ht="12.75">
      <c r="A108" s="19"/>
      <c r="B108" s="21"/>
      <c r="C108" s="21"/>
      <c r="D108" s="21"/>
      <c r="E108" s="21" t="s">
        <v>109</v>
      </c>
      <c r="F108" s="19">
        <v>310</v>
      </c>
      <c r="G108" s="19"/>
      <c r="H108" s="19"/>
      <c r="I108" s="19"/>
      <c r="J108" s="19"/>
    </row>
    <row r="109" spans="1:10" ht="12.75">
      <c r="A109" s="19"/>
      <c r="B109" s="19"/>
      <c r="C109" s="19"/>
      <c r="D109" s="19"/>
      <c r="E109" s="27">
        <v>244</v>
      </c>
      <c r="F109" s="19">
        <v>340</v>
      </c>
      <c r="G109" s="19">
        <v>0</v>
      </c>
      <c r="H109" s="19">
        <v>0</v>
      </c>
      <c r="I109" s="19"/>
      <c r="J109" s="19"/>
    </row>
    <row r="110" spans="1:10" ht="12.75">
      <c r="A110" s="19" t="s">
        <v>88</v>
      </c>
      <c r="B110" s="19"/>
      <c r="C110" s="19"/>
      <c r="D110" s="19"/>
      <c r="E110" s="19"/>
      <c r="F110" s="19"/>
      <c r="G110" s="22">
        <f>SUM(G107:G109)</f>
        <v>0</v>
      </c>
      <c r="H110" s="22">
        <f>SUM(H107:H109)</f>
        <v>0</v>
      </c>
      <c r="I110" s="22">
        <f>SUM(I107:I109)</f>
        <v>0</v>
      </c>
      <c r="J110" s="22">
        <f>SUM(J108:J109)</f>
        <v>0</v>
      </c>
    </row>
    <row r="111" spans="1:10" ht="12.75">
      <c r="A111" s="22" t="s">
        <v>36</v>
      </c>
      <c r="B111" s="21" t="s">
        <v>37</v>
      </c>
      <c r="C111" s="21" t="s">
        <v>82</v>
      </c>
      <c r="D111" s="21" t="s">
        <v>48</v>
      </c>
      <c r="E111" s="21" t="s">
        <v>109</v>
      </c>
      <c r="F111" s="22">
        <v>290</v>
      </c>
      <c r="G111" s="19">
        <v>0</v>
      </c>
      <c r="H111" s="19">
        <v>0</v>
      </c>
      <c r="I111" s="19"/>
      <c r="J111" s="19"/>
    </row>
    <row r="112" spans="1:10" ht="12.75">
      <c r="A112" s="22"/>
      <c r="B112" s="21"/>
      <c r="C112" s="21"/>
      <c r="D112" s="21"/>
      <c r="E112" s="21" t="s">
        <v>109</v>
      </c>
      <c r="F112" s="22">
        <v>340</v>
      </c>
      <c r="G112" s="19"/>
      <c r="H112" s="19"/>
      <c r="I112" s="19"/>
      <c r="J112" s="19"/>
    </row>
    <row r="113" spans="1:10" ht="12.75">
      <c r="A113" s="19" t="s">
        <v>9</v>
      </c>
      <c r="B113" s="21"/>
      <c r="C113" s="21"/>
      <c r="D113" s="21"/>
      <c r="E113" s="21"/>
      <c r="F113" s="22"/>
      <c r="G113" s="22">
        <f>SUM(G111:G112)</f>
        <v>0</v>
      </c>
      <c r="H113" s="22">
        <f>SUM(H111:H112)</f>
        <v>0</v>
      </c>
      <c r="I113" s="22">
        <f>SUM(I111:I112)</f>
        <v>0</v>
      </c>
      <c r="J113" s="22">
        <f>SUM(J111:J112)</f>
        <v>0</v>
      </c>
    </row>
    <row r="114" spans="1:10" ht="12.75">
      <c r="A114" s="22" t="s">
        <v>0</v>
      </c>
      <c r="B114" s="21" t="s">
        <v>37</v>
      </c>
      <c r="C114" s="21" t="s">
        <v>49</v>
      </c>
      <c r="D114" s="21" t="s">
        <v>50</v>
      </c>
      <c r="E114" s="21" t="s">
        <v>113</v>
      </c>
      <c r="F114" s="22">
        <v>211</v>
      </c>
      <c r="G114" s="60">
        <v>42300</v>
      </c>
      <c r="H114" s="60">
        <v>42300</v>
      </c>
      <c r="I114" s="19">
        <v>28470</v>
      </c>
      <c r="J114" s="19">
        <v>27229</v>
      </c>
    </row>
    <row r="115" spans="1:10" ht="12.75">
      <c r="A115" s="19"/>
      <c r="B115" s="19"/>
      <c r="C115" s="19"/>
      <c r="D115" s="19"/>
      <c r="E115" s="27">
        <v>131</v>
      </c>
      <c r="F115" s="22">
        <v>213</v>
      </c>
      <c r="G115" s="26">
        <v>12700</v>
      </c>
      <c r="H115" s="26">
        <v>12700</v>
      </c>
      <c r="I115" s="19">
        <v>8504</v>
      </c>
      <c r="J115" s="19">
        <v>6276</v>
      </c>
    </row>
    <row r="116" spans="1:10" ht="12.75">
      <c r="A116" s="19"/>
      <c r="B116" s="21"/>
      <c r="C116" s="21"/>
      <c r="D116" s="21"/>
      <c r="E116" s="21" t="s">
        <v>109</v>
      </c>
      <c r="F116" s="22">
        <v>340</v>
      </c>
      <c r="G116" s="60"/>
      <c r="H116" s="60"/>
      <c r="I116" s="19"/>
      <c r="J116" s="19"/>
    </row>
    <row r="117" spans="1:10" ht="12.75">
      <c r="A117" s="66" t="s">
        <v>9</v>
      </c>
      <c r="B117" s="19"/>
      <c r="C117" s="19"/>
      <c r="D117" s="19"/>
      <c r="E117" s="19"/>
      <c r="F117" s="19"/>
      <c r="G117" s="62">
        <f>G114+G115+G116</f>
        <v>55000</v>
      </c>
      <c r="H117" s="62">
        <f>H114+H115+H116</f>
        <v>55000</v>
      </c>
      <c r="I117" s="22">
        <f>I114+I115+I116</f>
        <v>36974</v>
      </c>
      <c r="J117" s="22">
        <f>J114+J115+J116</f>
        <v>33505</v>
      </c>
    </row>
    <row r="118" spans="1:10" ht="12.75" hidden="1">
      <c r="A118" s="19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61" t="s">
        <v>92</v>
      </c>
      <c r="B119" s="21" t="s">
        <v>37</v>
      </c>
      <c r="C119" s="27">
        <v>412</v>
      </c>
      <c r="D119" s="27">
        <v>3400300</v>
      </c>
      <c r="E119" s="27">
        <v>244</v>
      </c>
      <c r="F119" s="28">
        <v>226</v>
      </c>
      <c r="G119" s="19">
        <v>36800</v>
      </c>
      <c r="H119" s="19">
        <v>48900</v>
      </c>
      <c r="I119" s="19">
        <v>48880.8</v>
      </c>
      <c r="J119" s="19">
        <v>48880.8</v>
      </c>
    </row>
    <row r="120" spans="1:10" ht="12.75">
      <c r="A120" s="19" t="s">
        <v>88</v>
      </c>
      <c r="B120" s="19"/>
      <c r="C120" s="19"/>
      <c r="D120" s="19"/>
      <c r="E120" s="19"/>
      <c r="F120" s="19"/>
      <c r="G120" s="22">
        <f>G119</f>
        <v>36800</v>
      </c>
      <c r="H120" s="22">
        <f>H119</f>
        <v>48900</v>
      </c>
      <c r="I120" s="22">
        <f>SUM(I119)</f>
        <v>48880.8</v>
      </c>
      <c r="J120" s="22">
        <f>SUM(J119)</f>
        <v>48880.8</v>
      </c>
    </row>
    <row r="121" spans="1:12" ht="12.75">
      <c r="A121" s="22" t="s">
        <v>12</v>
      </c>
      <c r="B121" s="22"/>
      <c r="C121" s="22"/>
      <c r="D121" s="22"/>
      <c r="E121" s="22"/>
      <c r="F121" s="22"/>
      <c r="G121" s="22">
        <f>G65+G66+G69+G76+G86+G93+G102+G104+G106+G110+G113+G117+G120</f>
        <v>2616900</v>
      </c>
      <c r="H121" s="22">
        <f>H65+H66+H69+H76+H86+H93+H102+H104+H106+H110+H113+H117+H120</f>
        <v>2732780</v>
      </c>
      <c r="I121" s="30">
        <f>I65+I66+I69+I76+I86+I93+I102+I104+I110+I113+I117+I120</f>
        <v>1995465.52</v>
      </c>
      <c r="J121" s="22">
        <f>J65+J66+J69+J76+J86+J93+J102+J104+J110+J113+J117+J120</f>
        <v>1991832.52</v>
      </c>
      <c r="L121" s="96">
        <f>G39+D132</f>
        <v>2732782.8600000003</v>
      </c>
    </row>
    <row r="122" spans="1:10" ht="12.75">
      <c r="A122" s="26"/>
      <c r="B122" s="26"/>
      <c r="C122" s="26"/>
      <c r="D122" s="26"/>
      <c r="E122" s="26"/>
      <c r="F122" s="26"/>
      <c r="G122" s="26"/>
      <c r="H122" s="26"/>
      <c r="I122" s="57"/>
      <c r="J122" s="57"/>
    </row>
    <row r="123" spans="1:10" ht="12.75">
      <c r="A123" s="32" t="s">
        <v>56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3.5" thickBot="1">
      <c r="A124" s="32" t="s">
        <v>57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9" ht="12.75">
      <c r="A125" s="17" t="s">
        <v>68</v>
      </c>
      <c r="B125" s="49"/>
      <c r="C125" s="4" t="s">
        <v>66</v>
      </c>
      <c r="D125" s="17" t="s">
        <v>64</v>
      </c>
      <c r="E125" s="49"/>
      <c r="F125" s="17" t="s">
        <v>63</v>
      </c>
      <c r="G125" s="49"/>
      <c r="H125" s="4" t="s">
        <v>62</v>
      </c>
      <c r="I125" s="4" t="s">
        <v>58</v>
      </c>
    </row>
    <row r="126" spans="1:9" ht="13.5" customHeight="1">
      <c r="A126" s="18" t="s">
        <v>69</v>
      </c>
      <c r="B126" s="41"/>
      <c r="C126" s="5" t="s">
        <v>67</v>
      </c>
      <c r="D126" s="18" t="s">
        <v>65</v>
      </c>
      <c r="E126" s="41"/>
      <c r="F126" s="18"/>
      <c r="G126" s="41"/>
      <c r="H126" s="5" t="s">
        <v>29</v>
      </c>
      <c r="I126" s="5" t="s">
        <v>59</v>
      </c>
    </row>
    <row r="127" spans="1:9" ht="18" customHeight="1">
      <c r="A127" s="18"/>
      <c r="B127" s="41"/>
      <c r="C127" s="5"/>
      <c r="D127" s="18"/>
      <c r="E127" s="41"/>
      <c r="F127" s="18"/>
      <c r="G127" s="41"/>
      <c r="H127" s="5"/>
      <c r="I127" s="5" t="s">
        <v>60</v>
      </c>
    </row>
    <row r="128" spans="1:9" ht="14.25" customHeight="1" thickBot="1">
      <c r="A128" s="67"/>
      <c r="B128" s="53"/>
      <c r="C128" s="68"/>
      <c r="D128" s="67"/>
      <c r="E128" s="53"/>
      <c r="F128" s="67"/>
      <c r="G128" s="53"/>
      <c r="H128" s="68"/>
      <c r="I128" s="68" t="s">
        <v>61</v>
      </c>
    </row>
    <row r="129" spans="1:9" ht="12.75" customHeight="1" thickBot="1">
      <c r="A129" s="97">
        <v>1</v>
      </c>
      <c r="B129" s="130"/>
      <c r="C129" s="69">
        <v>2</v>
      </c>
      <c r="D129" s="97">
        <v>3</v>
      </c>
      <c r="E129" s="130"/>
      <c r="F129" s="97">
        <v>4</v>
      </c>
      <c r="G129" s="130"/>
      <c r="H129" s="69">
        <v>5</v>
      </c>
      <c r="I129" s="69">
        <v>6</v>
      </c>
    </row>
    <row r="130" spans="1:9" ht="12.75">
      <c r="A130" s="17" t="s">
        <v>70</v>
      </c>
      <c r="B130" s="49"/>
      <c r="C130" s="4"/>
      <c r="D130" s="17"/>
      <c r="E130" s="49"/>
      <c r="F130" s="17"/>
      <c r="G130" s="49"/>
      <c r="H130" s="4"/>
      <c r="I130" s="4"/>
    </row>
    <row r="131" spans="1:9" ht="12.75">
      <c r="A131" s="18" t="s">
        <v>71</v>
      </c>
      <c r="B131" s="41"/>
      <c r="C131" s="5"/>
      <c r="D131" s="18"/>
      <c r="E131" s="41"/>
      <c r="F131" s="18"/>
      <c r="G131" s="41"/>
      <c r="H131" s="5"/>
      <c r="I131" s="5"/>
    </row>
    <row r="132" spans="1:9" ht="12.75">
      <c r="A132" s="18" t="s">
        <v>72</v>
      </c>
      <c r="B132" s="41"/>
      <c r="C132" s="5">
        <v>10</v>
      </c>
      <c r="D132" s="131">
        <v>36861.24</v>
      </c>
      <c r="E132" s="132"/>
      <c r="F132" s="133">
        <f>H39</f>
        <v>2458702.78</v>
      </c>
      <c r="G132" s="134"/>
      <c r="H132" s="70">
        <f>J121</f>
        <v>1991832.52</v>
      </c>
      <c r="I132" s="71">
        <f>D132+F132-H132</f>
        <v>503731.5</v>
      </c>
    </row>
    <row r="133" spans="1:9" ht="12.75">
      <c r="A133" s="18" t="s">
        <v>73</v>
      </c>
      <c r="B133" s="41"/>
      <c r="C133" s="5"/>
      <c r="D133" s="135"/>
      <c r="E133" s="136"/>
      <c r="F133" s="135"/>
      <c r="G133" s="136"/>
      <c r="H133" s="5"/>
      <c r="I133" s="5"/>
    </row>
    <row r="134" spans="1:9" ht="13.5" thickBot="1">
      <c r="A134" s="67" t="s">
        <v>74</v>
      </c>
      <c r="B134" s="53"/>
      <c r="C134" s="68"/>
      <c r="D134" s="67"/>
      <c r="E134" s="53"/>
      <c r="F134" s="67"/>
      <c r="G134" s="53"/>
      <c r="H134" s="68"/>
      <c r="I134" s="68"/>
    </row>
    <row r="135" spans="1:10" ht="12.75">
      <c r="A135" s="32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32" t="s">
        <v>154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32" t="s">
        <v>120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32"/>
      <c r="B139" s="26"/>
      <c r="C139" s="26"/>
      <c r="D139" s="32"/>
      <c r="E139" s="26"/>
      <c r="F139" s="26"/>
      <c r="G139" s="26"/>
      <c r="H139" s="26"/>
      <c r="I139" s="26"/>
      <c r="J139" s="26"/>
    </row>
    <row r="140" spans="1:10" ht="12.75">
      <c r="A140" s="32" t="s">
        <v>155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32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.75">
      <c r="A142" s="32"/>
      <c r="B142" s="26"/>
      <c r="C142" s="26"/>
      <c r="D142" s="26"/>
      <c r="E142" s="26"/>
      <c r="F142" s="26"/>
      <c r="G142" s="26"/>
      <c r="H142" s="26"/>
      <c r="I142" s="26"/>
      <c r="J142" s="26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2" spans="3:8" ht="12.75">
      <c r="C182" s="11"/>
      <c r="D182" s="11"/>
      <c r="E182" s="11"/>
      <c r="F182" s="11"/>
      <c r="G182" s="11"/>
      <c r="H182" s="11"/>
    </row>
    <row r="187" spans="1:10" ht="12.75">
      <c r="A187" s="1"/>
      <c r="B187" s="1"/>
      <c r="C187" s="1"/>
      <c r="D187" s="1"/>
      <c r="E187" s="9"/>
      <c r="F187" s="9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2"/>
      <c r="F188" s="12"/>
      <c r="G188" s="137"/>
      <c r="H188" s="137"/>
      <c r="I188" s="137"/>
      <c r="J188" s="1"/>
    </row>
    <row r="189" spans="1:10" ht="12.75">
      <c r="A189" s="9"/>
      <c r="B189" s="1"/>
      <c r="C189" s="1"/>
      <c r="D189" s="1"/>
      <c r="E189" s="138"/>
      <c r="F189" s="138"/>
      <c r="G189" s="138"/>
      <c r="H189" s="138"/>
      <c r="I189" s="138"/>
      <c r="J189" s="1"/>
    </row>
    <row r="190" spans="1:10" ht="12.75">
      <c r="A190" s="7"/>
      <c r="B190" s="7"/>
      <c r="C190" s="7"/>
      <c r="D190" s="1"/>
      <c r="E190" s="137"/>
      <c r="F190" s="137"/>
      <c r="G190" s="139"/>
      <c r="H190" s="139"/>
      <c r="I190" s="139"/>
      <c r="J190" s="1"/>
    </row>
    <row r="191" spans="1:10" ht="12.75">
      <c r="A191" s="6"/>
      <c r="B191" s="6"/>
      <c r="C191" s="6"/>
      <c r="D191" s="1"/>
      <c r="E191" s="138"/>
      <c r="F191" s="138"/>
      <c r="G191" s="138"/>
      <c r="H191" s="138"/>
      <c r="I191" s="138"/>
      <c r="J191" s="1"/>
    </row>
    <row r="192" spans="1:10" ht="12.75">
      <c r="A192" s="6"/>
      <c r="B192" s="6"/>
      <c r="C192" s="6"/>
      <c r="D192" s="1"/>
      <c r="E192" s="138"/>
      <c r="F192" s="138"/>
      <c r="G192" s="138"/>
      <c r="H192" s="138"/>
      <c r="I192" s="138"/>
      <c r="J192" s="1"/>
    </row>
    <row r="193" spans="1:10" ht="12.75">
      <c r="A193" s="7"/>
      <c r="B193" s="7"/>
      <c r="C193" s="7"/>
      <c r="D193" s="9"/>
      <c r="E193" s="138"/>
      <c r="F193" s="138"/>
      <c r="G193" s="137"/>
      <c r="H193" s="137"/>
      <c r="I193" s="137"/>
      <c r="J193" s="1"/>
    </row>
    <row r="194" spans="1:10" ht="12.75">
      <c r="A194" s="6"/>
      <c r="B194" s="6"/>
      <c r="C194" s="6"/>
      <c r="D194" s="1"/>
      <c r="E194" s="137"/>
      <c r="F194" s="137"/>
      <c r="G194" s="137"/>
      <c r="H194" s="137"/>
      <c r="I194" s="137"/>
      <c r="J194" s="1"/>
    </row>
    <row r="195" spans="1:10" ht="12.75">
      <c r="A195" s="6"/>
      <c r="B195" s="6"/>
      <c r="C195" s="6"/>
      <c r="D195" s="1"/>
      <c r="E195" s="12"/>
      <c r="F195" s="12"/>
      <c r="G195" s="2"/>
      <c r="H195" s="2"/>
      <c r="I195" s="2"/>
      <c r="J195" s="1"/>
    </row>
    <row r="196" spans="1:10" ht="12.75">
      <c r="A196" s="6"/>
      <c r="B196" s="6"/>
      <c r="C196" s="6"/>
      <c r="D196" s="1"/>
      <c r="E196" s="138"/>
      <c r="F196" s="138"/>
      <c r="G196" s="138"/>
      <c r="H196" s="138"/>
      <c r="I196" s="138"/>
      <c r="J196" s="1"/>
    </row>
    <row r="197" spans="1:10" ht="12.75">
      <c r="A197" s="6"/>
      <c r="B197" s="6"/>
      <c r="C197" s="6"/>
      <c r="D197" s="1"/>
      <c r="E197" s="138"/>
      <c r="F197" s="138"/>
      <c r="G197" s="140"/>
      <c r="H197" s="140"/>
      <c r="I197" s="140"/>
      <c r="J197" s="1"/>
    </row>
    <row r="198" spans="1:10" ht="12.75">
      <c r="A198" s="7"/>
      <c r="B198" s="7"/>
      <c r="C198" s="7"/>
      <c r="D198" s="9"/>
      <c r="E198" s="137"/>
      <c r="F198" s="137"/>
      <c r="G198" s="137"/>
      <c r="H198" s="137"/>
      <c r="I198" s="137"/>
      <c r="J198" s="1"/>
    </row>
    <row r="199" spans="1:10" ht="12.75">
      <c r="A199" s="6"/>
      <c r="B199" s="6"/>
      <c r="C199" s="6"/>
      <c r="D199" s="1"/>
      <c r="E199" s="137"/>
      <c r="F199" s="137"/>
      <c r="G199" s="138"/>
      <c r="H199" s="138"/>
      <c r="I199" s="138"/>
      <c r="J199" s="1"/>
    </row>
    <row r="200" spans="1:10" ht="12.75">
      <c r="A200" s="6"/>
      <c r="B200" s="6"/>
      <c r="C200" s="6"/>
      <c r="D200" s="1"/>
      <c r="E200" s="137"/>
      <c r="F200" s="137"/>
      <c r="G200" s="138"/>
      <c r="H200" s="138"/>
      <c r="I200" s="138"/>
      <c r="J200" s="1"/>
    </row>
    <row r="201" spans="1:10" ht="12.75">
      <c r="A201" s="6"/>
      <c r="B201" s="6"/>
      <c r="C201" s="6"/>
      <c r="D201" s="1"/>
      <c r="E201" s="12"/>
      <c r="F201" s="12"/>
      <c r="G201" s="138"/>
      <c r="H201" s="138"/>
      <c r="I201" s="138"/>
      <c r="J201" s="1"/>
    </row>
    <row r="202" spans="1:10" ht="12.75">
      <c r="A202" s="7"/>
      <c r="B202" s="6"/>
      <c r="C202" s="6"/>
      <c r="D202" s="1"/>
      <c r="E202" s="137"/>
      <c r="F202" s="137"/>
      <c r="G202" s="139"/>
      <c r="H202" s="139"/>
      <c r="I202" s="139"/>
      <c r="J202" s="1"/>
    </row>
    <row r="203" spans="1:10" ht="12.75">
      <c r="A203" s="6"/>
      <c r="B203" s="7"/>
      <c r="C203" s="7"/>
      <c r="D203" s="1"/>
      <c r="E203" s="137"/>
      <c r="F203" s="137"/>
      <c r="G203" s="137"/>
      <c r="H203" s="137"/>
      <c r="I203" s="137"/>
      <c r="J203" s="1"/>
    </row>
    <row r="204" spans="1:10" ht="12.75">
      <c r="A204" s="6"/>
      <c r="B204" s="7"/>
      <c r="C204" s="7"/>
      <c r="D204" s="1"/>
      <c r="E204" s="137"/>
      <c r="F204" s="137"/>
      <c r="G204" s="137"/>
      <c r="H204" s="137"/>
      <c r="I204" s="137"/>
      <c r="J204" s="1"/>
    </row>
    <row r="205" spans="1:10" ht="12.75">
      <c r="A205" s="6"/>
      <c r="B205" s="7"/>
      <c r="C205" s="7"/>
      <c r="D205" s="1"/>
      <c r="E205" s="137"/>
      <c r="F205" s="137"/>
      <c r="G205" s="137"/>
      <c r="H205" s="137"/>
      <c r="I205" s="137"/>
      <c r="J205" s="1"/>
    </row>
    <row r="206" spans="1:10" ht="12.75">
      <c r="A206" s="6"/>
      <c r="B206" s="6"/>
      <c r="C206" s="6"/>
      <c r="D206" s="1"/>
      <c r="E206" s="137"/>
      <c r="F206" s="137"/>
      <c r="G206" s="137"/>
      <c r="H206" s="137"/>
      <c r="I206" s="137"/>
      <c r="J206" s="1"/>
    </row>
    <row r="207" spans="1:10" ht="12.75">
      <c r="A207" s="7"/>
      <c r="B207" s="6"/>
      <c r="C207" s="6"/>
      <c r="D207" s="1"/>
      <c r="E207" s="137"/>
      <c r="F207" s="137"/>
      <c r="G207" s="137"/>
      <c r="H207" s="137"/>
      <c r="I207" s="137"/>
      <c r="J207" s="1"/>
    </row>
    <row r="208" spans="1:10" ht="12.75">
      <c r="A208" s="7"/>
      <c r="B208" s="1"/>
      <c r="C208" s="1"/>
      <c r="D208" s="1"/>
      <c r="E208" s="137"/>
      <c r="F208" s="137"/>
      <c r="G208" s="137"/>
      <c r="H208" s="137"/>
      <c r="I208" s="137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9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8"/>
      <c r="I211" s="8"/>
      <c r="J211" s="8"/>
    </row>
    <row r="212" spans="1:10" ht="12.75">
      <c r="A212" s="1"/>
      <c r="B212" s="1"/>
      <c r="C212" s="1"/>
      <c r="D212" s="1"/>
      <c r="E212" s="1"/>
      <c r="F212" s="1"/>
      <c r="G212" s="8"/>
      <c r="H212" s="8"/>
      <c r="I212" s="8"/>
      <c r="J212" s="8"/>
    </row>
    <row r="213" spans="1:10" ht="12.75">
      <c r="A213" s="1"/>
      <c r="B213" s="1"/>
      <c r="C213" s="1"/>
      <c r="D213" s="1"/>
      <c r="E213" s="1"/>
      <c r="F213" s="1"/>
      <c r="G213" s="8"/>
      <c r="H213" s="8"/>
      <c r="I213" s="8"/>
      <c r="J213" s="1"/>
    </row>
    <row r="214" spans="1:10" ht="12.75">
      <c r="A214" s="1"/>
      <c r="B214" s="1"/>
      <c r="C214" s="1"/>
      <c r="D214" s="1"/>
      <c r="E214" s="1"/>
      <c r="F214" s="1"/>
      <c r="G214" s="8"/>
      <c r="H214" s="8"/>
      <c r="I214" s="8"/>
      <c r="J214" s="1"/>
    </row>
    <row r="215" spans="1:10" ht="12.75">
      <c r="A215" s="1"/>
      <c r="B215" s="1"/>
      <c r="C215" s="1"/>
      <c r="D215" s="1"/>
      <c r="E215" s="1"/>
      <c r="F215" s="1"/>
      <c r="G215" s="8"/>
      <c r="H215" s="8"/>
      <c r="I215" s="8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9"/>
      <c r="B217" s="7"/>
      <c r="C217" s="7"/>
      <c r="D217" s="7"/>
      <c r="E217" s="7"/>
      <c r="F217" s="9"/>
      <c r="G217" s="1"/>
      <c r="H217" s="1"/>
      <c r="I217" s="1"/>
      <c r="J217" s="1"/>
    </row>
    <row r="218" spans="1:10" ht="12.75">
      <c r="A218" s="1"/>
      <c r="B218" s="7"/>
      <c r="C218" s="7"/>
      <c r="D218" s="7"/>
      <c r="E218" s="7"/>
      <c r="F218" s="9"/>
      <c r="G218" s="1"/>
      <c r="H218" s="1"/>
      <c r="I218" s="1"/>
      <c r="J218" s="1"/>
    </row>
    <row r="219" spans="1:10" ht="12.75">
      <c r="A219" s="1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1"/>
      <c r="H221" s="1"/>
      <c r="I221" s="1"/>
      <c r="J221" s="1"/>
    </row>
    <row r="222" spans="1:10" ht="12.75">
      <c r="A222" s="1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1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1"/>
      <c r="H225" s="1"/>
      <c r="I225" s="1"/>
      <c r="J225" s="1"/>
    </row>
    <row r="226" spans="1:10" ht="12.75">
      <c r="A226" s="1"/>
      <c r="B226" s="7"/>
      <c r="C226" s="7"/>
      <c r="D226" s="7"/>
      <c r="E226" s="7"/>
      <c r="F226" s="9"/>
      <c r="G226" s="9"/>
      <c r="H226" s="9"/>
      <c r="I226" s="9"/>
      <c r="J226" s="9"/>
    </row>
    <row r="227" spans="1:10" ht="12.75">
      <c r="A227" s="9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1"/>
      <c r="H228" s="1"/>
      <c r="I228" s="1"/>
      <c r="J228" s="1"/>
    </row>
    <row r="229" spans="1:10" ht="12.75">
      <c r="A229" s="1"/>
      <c r="B229" s="7"/>
      <c r="C229" s="7"/>
      <c r="D229" s="7"/>
      <c r="E229" s="7"/>
      <c r="F229" s="9"/>
      <c r="G229" s="9"/>
      <c r="H229" s="9"/>
      <c r="I229" s="9"/>
      <c r="J229" s="9"/>
    </row>
    <row r="230" spans="1:10" ht="12.75">
      <c r="A230" s="9"/>
      <c r="B230" s="7"/>
      <c r="C230" s="7"/>
      <c r="D230" s="7"/>
      <c r="E230" s="7"/>
      <c r="F230" s="9"/>
      <c r="G230" s="9"/>
      <c r="H230" s="9"/>
      <c r="I230" s="9"/>
      <c r="J230" s="9"/>
    </row>
    <row r="231" spans="1:10" ht="12.75">
      <c r="A231" s="9"/>
      <c r="B231" s="7"/>
      <c r="C231" s="7"/>
      <c r="D231" s="7"/>
      <c r="E231" s="7"/>
      <c r="F231" s="9"/>
      <c r="G231" s="9"/>
      <c r="H231" s="9"/>
      <c r="I231" s="9"/>
      <c r="J231" s="9"/>
    </row>
    <row r="232" spans="1:10" ht="12.75">
      <c r="A232" s="9"/>
      <c r="B232" s="7"/>
      <c r="C232" s="7"/>
      <c r="D232" s="7"/>
      <c r="E232" s="7"/>
      <c r="F232" s="9"/>
      <c r="G232" s="1"/>
      <c r="H232" s="1"/>
      <c r="I232" s="1"/>
      <c r="J232" s="1"/>
    </row>
    <row r="233" spans="1:10" ht="12.75">
      <c r="A233" s="1"/>
      <c r="B233" s="7"/>
      <c r="C233" s="7"/>
      <c r="D233" s="7"/>
      <c r="E233" s="7"/>
      <c r="F233" s="9"/>
      <c r="G233" s="1"/>
      <c r="H233" s="1"/>
      <c r="I233" s="1"/>
      <c r="J233" s="1"/>
    </row>
    <row r="234" spans="1:10" ht="12.75">
      <c r="A234" s="1"/>
      <c r="B234" s="7"/>
      <c r="C234" s="7"/>
      <c r="D234" s="7"/>
      <c r="E234" s="7"/>
      <c r="F234" s="9"/>
      <c r="G234" s="1"/>
      <c r="H234" s="1"/>
      <c r="I234" s="1"/>
      <c r="J234" s="1"/>
    </row>
    <row r="235" spans="1:10" ht="12.75">
      <c r="A235" s="1"/>
      <c r="B235" s="7"/>
      <c r="C235" s="7"/>
      <c r="D235" s="7"/>
      <c r="E235" s="7"/>
      <c r="F235" s="9"/>
      <c r="G235" s="9"/>
      <c r="H235" s="9"/>
      <c r="I235" s="9"/>
      <c r="J235" s="9"/>
    </row>
    <row r="236" spans="1:10" ht="12.75">
      <c r="A236" s="9"/>
      <c r="B236" s="7"/>
      <c r="C236" s="7"/>
      <c r="D236" s="7"/>
      <c r="E236" s="7"/>
      <c r="F236" s="9"/>
      <c r="G236" s="1"/>
      <c r="H236" s="1"/>
      <c r="I236" s="1"/>
      <c r="J236" s="1"/>
    </row>
    <row r="237" spans="1:10" ht="12.75">
      <c r="A237" s="1"/>
      <c r="B237" s="7"/>
      <c r="C237" s="7"/>
      <c r="D237" s="7"/>
      <c r="E237" s="7"/>
      <c r="F237" s="9"/>
      <c r="G237" s="1"/>
      <c r="H237" s="1"/>
      <c r="I237" s="1"/>
      <c r="J237" s="1"/>
    </row>
    <row r="238" spans="1:10" ht="12.75">
      <c r="A238" s="1"/>
      <c r="B238" s="7"/>
      <c r="C238" s="7"/>
      <c r="D238" s="7"/>
      <c r="E238" s="7"/>
      <c r="F238" s="9"/>
      <c r="G238" s="1"/>
      <c r="H238" s="1"/>
      <c r="I238" s="1"/>
      <c r="J238" s="1"/>
    </row>
    <row r="239" spans="1:10" ht="12.75">
      <c r="A239" s="1"/>
      <c r="B239" s="7"/>
      <c r="C239" s="7"/>
      <c r="D239" s="7"/>
      <c r="E239" s="7"/>
      <c r="F239" s="9"/>
      <c r="G239" s="9"/>
      <c r="H239" s="9"/>
      <c r="I239" s="9"/>
      <c r="J239" s="9"/>
    </row>
    <row r="240" spans="1:10" ht="12.75">
      <c r="A240" s="9"/>
      <c r="B240" s="7"/>
      <c r="C240" s="7"/>
      <c r="D240" s="7"/>
      <c r="E240" s="7"/>
      <c r="F240" s="9"/>
      <c r="G240" s="9"/>
      <c r="H240" s="9"/>
      <c r="I240" s="15"/>
      <c r="J240" s="14"/>
    </row>
    <row r="241" spans="1:10" ht="12.75">
      <c r="A241" s="1"/>
      <c r="B241" s="7"/>
      <c r="C241" s="7"/>
      <c r="D241" s="7"/>
      <c r="E241" s="7"/>
      <c r="F241" s="9"/>
      <c r="G241" s="9"/>
      <c r="H241" s="9"/>
      <c r="I241" s="16"/>
      <c r="J241" s="9"/>
    </row>
    <row r="242" spans="1:10" ht="12.75">
      <c r="A242" s="9"/>
      <c r="B242" s="7"/>
      <c r="C242" s="7"/>
      <c r="D242" s="7"/>
      <c r="E242" s="7"/>
      <c r="F242" s="9"/>
      <c r="G242" s="1"/>
      <c r="H242" s="1"/>
      <c r="I242" s="1"/>
      <c r="J242" s="1"/>
    </row>
    <row r="243" spans="1:10" ht="12.75">
      <c r="A243" s="1"/>
      <c r="B243" s="7"/>
      <c r="C243" s="7"/>
      <c r="D243" s="7"/>
      <c r="E243" s="7"/>
      <c r="F243" s="9"/>
      <c r="G243" s="1"/>
      <c r="H243" s="1"/>
      <c r="I243" s="1"/>
      <c r="J243" s="1"/>
    </row>
    <row r="244" spans="1:10" ht="12.75">
      <c r="A244" s="1"/>
      <c r="B244" s="7"/>
      <c r="C244" s="7"/>
      <c r="D244" s="7"/>
      <c r="E244" s="7"/>
      <c r="F244" s="9"/>
      <c r="G244" s="1"/>
      <c r="H244" s="1"/>
      <c r="I244" s="1"/>
      <c r="J244" s="1"/>
    </row>
    <row r="245" spans="1:10" ht="12.75">
      <c r="A245" s="1"/>
      <c r="B245" s="7"/>
      <c r="C245" s="7"/>
      <c r="D245" s="7"/>
      <c r="E245" s="7"/>
      <c r="F245" s="9"/>
      <c r="G245" s="1"/>
      <c r="H245" s="1"/>
      <c r="I245" s="1"/>
      <c r="J245" s="1"/>
    </row>
    <row r="246" spans="1:10" ht="12.75">
      <c r="A246" s="1"/>
      <c r="B246" s="7"/>
      <c r="C246" s="7"/>
      <c r="D246" s="7"/>
      <c r="E246" s="7"/>
      <c r="F246" s="9"/>
      <c r="G246" s="1"/>
      <c r="H246" s="1"/>
      <c r="I246" s="1"/>
      <c r="J246" s="1"/>
    </row>
    <row r="247" spans="1:10" ht="12.75">
      <c r="A247" s="1"/>
      <c r="B247" s="7"/>
      <c r="C247" s="7"/>
      <c r="D247" s="7"/>
      <c r="E247" s="7"/>
      <c r="F247" s="9"/>
      <c r="G247" s="9"/>
      <c r="H247" s="9"/>
      <c r="I247" s="9"/>
      <c r="J247" s="9"/>
    </row>
    <row r="248" spans="1:10" ht="12.75">
      <c r="A248" s="9"/>
      <c r="B248" s="7"/>
      <c r="C248" s="7"/>
      <c r="D248" s="7"/>
      <c r="E248" s="7"/>
      <c r="F248" s="9"/>
      <c r="G248" s="1"/>
      <c r="H248" s="1"/>
      <c r="I248" s="1"/>
      <c r="J248" s="1"/>
    </row>
    <row r="249" spans="1:10" ht="12.75">
      <c r="A249" s="1"/>
      <c r="B249" s="7"/>
      <c r="C249" s="7"/>
      <c r="D249" s="7"/>
      <c r="E249" s="7"/>
      <c r="F249" s="9"/>
      <c r="G249" s="1"/>
      <c r="H249" s="1"/>
      <c r="I249" s="1"/>
      <c r="J249" s="1"/>
    </row>
    <row r="250" spans="1:10" ht="12.75">
      <c r="A250" s="1"/>
      <c r="B250" s="7"/>
      <c r="C250" s="7"/>
      <c r="D250" s="7"/>
      <c r="E250" s="7"/>
      <c r="F250" s="9"/>
      <c r="G250" s="1"/>
      <c r="H250" s="1"/>
      <c r="I250" s="1"/>
      <c r="J250" s="1"/>
    </row>
    <row r="251" spans="1:10" ht="12.75">
      <c r="A251" s="1"/>
      <c r="B251" s="7"/>
      <c r="C251" s="7"/>
      <c r="D251" s="7"/>
      <c r="E251" s="7"/>
      <c r="F251" s="9"/>
      <c r="G251" s="1"/>
      <c r="H251" s="1"/>
      <c r="I251" s="1"/>
      <c r="J251" s="1"/>
    </row>
    <row r="252" spans="1:10" ht="12.75">
      <c r="A252" s="1"/>
      <c r="B252" s="7"/>
      <c r="C252" s="7"/>
      <c r="D252" s="7"/>
      <c r="E252" s="7"/>
      <c r="F252" s="9"/>
      <c r="G252" s="1"/>
      <c r="H252" s="1"/>
      <c r="I252" s="1"/>
      <c r="J252" s="1"/>
    </row>
    <row r="253" spans="1:10" ht="12.75">
      <c r="A253" s="1"/>
      <c r="B253" s="7"/>
      <c r="C253" s="7"/>
      <c r="D253" s="7"/>
      <c r="E253" s="7"/>
      <c r="F253" s="9"/>
      <c r="G253" s="9"/>
      <c r="H253" s="9"/>
      <c r="I253" s="9"/>
      <c r="J253" s="9"/>
    </row>
    <row r="254" spans="1:10" ht="12.75">
      <c r="A254" s="9"/>
      <c r="B254" s="7"/>
      <c r="C254" s="7"/>
      <c r="D254" s="7"/>
      <c r="E254" s="7"/>
      <c r="F254" s="9"/>
      <c r="G254" s="1"/>
      <c r="H254" s="1"/>
      <c r="I254" s="1"/>
      <c r="J254" s="1"/>
    </row>
    <row r="255" spans="1:10" ht="12.75">
      <c r="A255" s="9"/>
      <c r="B255" s="7"/>
      <c r="C255" s="7"/>
      <c r="D255" s="7"/>
      <c r="E255" s="7"/>
      <c r="F255" s="9"/>
      <c r="G255" s="1"/>
      <c r="H255" s="1"/>
      <c r="I255" s="1"/>
      <c r="J255" s="1"/>
    </row>
    <row r="256" spans="1:10" ht="12.75">
      <c r="A256" s="1"/>
      <c r="B256" s="7"/>
      <c r="C256" s="7"/>
      <c r="D256" s="7"/>
      <c r="E256" s="7"/>
      <c r="F256" s="9"/>
      <c r="G256" s="1"/>
      <c r="H256" s="1"/>
      <c r="I256" s="1"/>
      <c r="J256" s="1"/>
    </row>
    <row r="257" spans="1:10" ht="12.75">
      <c r="A257" s="1"/>
      <c r="B257" s="7"/>
      <c r="C257" s="7"/>
      <c r="D257" s="7"/>
      <c r="E257" s="7"/>
      <c r="F257" s="9"/>
      <c r="G257" s="1"/>
      <c r="H257" s="1"/>
      <c r="I257" s="1"/>
      <c r="J257" s="1"/>
    </row>
    <row r="258" spans="1:10" ht="12.75">
      <c r="A258" s="1"/>
      <c r="B258" s="7"/>
      <c r="C258" s="7"/>
      <c r="D258" s="7"/>
      <c r="E258" s="7"/>
      <c r="F258" s="9"/>
      <c r="G258" s="1"/>
      <c r="H258" s="1"/>
      <c r="I258" s="1"/>
      <c r="J258" s="1"/>
    </row>
    <row r="259" spans="1:10" ht="12.75">
      <c r="A259" s="1"/>
      <c r="B259" s="7"/>
      <c r="C259" s="7"/>
      <c r="D259" s="7"/>
      <c r="E259" s="7"/>
      <c r="F259" s="9"/>
      <c r="G259" s="1"/>
      <c r="H259" s="1"/>
      <c r="I259" s="1"/>
      <c r="J259" s="1"/>
    </row>
    <row r="260" spans="1:10" ht="12.75">
      <c r="A260" s="1"/>
      <c r="B260" s="7"/>
      <c r="C260" s="7"/>
      <c r="D260" s="7"/>
      <c r="E260" s="7"/>
      <c r="F260" s="9"/>
      <c r="G260" s="9"/>
      <c r="H260" s="9"/>
      <c r="I260" s="9"/>
      <c r="J260" s="9"/>
    </row>
    <row r="261" spans="1:10" ht="12.75">
      <c r="A261" s="9"/>
      <c r="B261" s="7"/>
      <c r="C261" s="7"/>
      <c r="D261" s="7"/>
      <c r="E261" s="7"/>
      <c r="F261" s="9"/>
      <c r="G261" s="1"/>
      <c r="H261" s="1"/>
      <c r="I261" s="1"/>
      <c r="J261" s="1"/>
    </row>
    <row r="262" spans="1:10" ht="12.75">
      <c r="A262" s="1"/>
      <c r="B262" s="7"/>
      <c r="C262" s="7"/>
      <c r="D262" s="7"/>
      <c r="E262" s="7"/>
      <c r="F262" s="9"/>
      <c r="G262" s="1"/>
      <c r="H262" s="1"/>
      <c r="I262" s="1"/>
      <c r="J262" s="1"/>
    </row>
    <row r="263" spans="1:10" ht="12.75">
      <c r="A263" s="1"/>
      <c r="B263" s="7"/>
      <c r="C263" s="7"/>
      <c r="D263" s="7"/>
      <c r="E263" s="7"/>
      <c r="F263" s="9"/>
      <c r="G263" s="9"/>
      <c r="H263" s="9"/>
      <c r="I263" s="9"/>
      <c r="J263" s="9"/>
    </row>
    <row r="264" spans="1:10" ht="12.75">
      <c r="A264" s="9"/>
      <c r="B264" s="7"/>
      <c r="C264" s="7"/>
      <c r="D264" s="7"/>
      <c r="E264" s="7"/>
      <c r="F264" s="9"/>
      <c r="G264" s="1"/>
      <c r="H264" s="1"/>
      <c r="I264" s="1"/>
      <c r="J264" s="1"/>
    </row>
    <row r="265" spans="1:10" ht="12.75">
      <c r="A265" s="1"/>
      <c r="B265" s="7"/>
      <c r="C265" s="7"/>
      <c r="D265" s="7"/>
      <c r="E265" s="7"/>
      <c r="F265" s="9"/>
      <c r="G265" s="1"/>
      <c r="H265" s="1"/>
      <c r="I265" s="1"/>
      <c r="J265" s="1"/>
    </row>
    <row r="266" spans="1:10" ht="12.75">
      <c r="A266" s="1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13"/>
      <c r="J267" s="9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1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38"/>
      <c r="B276" s="138"/>
      <c r="C276" s="2"/>
      <c r="D276" s="138"/>
      <c r="E276" s="138"/>
      <c r="F276" s="138"/>
      <c r="G276" s="138"/>
      <c r="H276" s="2"/>
      <c r="I276" s="2"/>
      <c r="J276" s="2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37"/>
      <c r="E279" s="137"/>
      <c r="F279" s="137"/>
      <c r="G279" s="137"/>
      <c r="H279" s="12"/>
      <c r="I279" s="9"/>
      <c r="J279" s="9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</sheetData>
  <sheetProtection/>
  <mergeCells count="81">
    <mergeCell ref="E14:F14"/>
    <mergeCell ref="E15:F15"/>
    <mergeCell ref="A16:D16"/>
    <mergeCell ref="E17:F17"/>
    <mergeCell ref="E18:F18"/>
    <mergeCell ref="E19:F19"/>
    <mergeCell ref="E20:F20"/>
    <mergeCell ref="E21:F21"/>
    <mergeCell ref="E22:F22"/>
    <mergeCell ref="A23:D23"/>
    <mergeCell ref="E23:F23"/>
    <mergeCell ref="E24:F24"/>
    <mergeCell ref="E25:F25"/>
    <mergeCell ref="E26:F26"/>
    <mergeCell ref="E27:F27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E33:F33"/>
    <mergeCell ref="E34:F34"/>
    <mergeCell ref="E35:F35"/>
    <mergeCell ref="E36:F36"/>
    <mergeCell ref="E37:F37"/>
    <mergeCell ref="E38:F38"/>
    <mergeCell ref="E39:F39"/>
    <mergeCell ref="A129:B129"/>
    <mergeCell ref="D129:E129"/>
    <mergeCell ref="F129:G129"/>
    <mergeCell ref="D132:E132"/>
    <mergeCell ref="F132:G132"/>
    <mergeCell ref="D133:E133"/>
    <mergeCell ref="F133:G133"/>
    <mergeCell ref="G188:I188"/>
    <mergeCell ref="E189:F189"/>
    <mergeCell ref="G189:I189"/>
    <mergeCell ref="E190:F190"/>
    <mergeCell ref="G190:I190"/>
    <mergeCell ref="E191:F191"/>
    <mergeCell ref="G191:I191"/>
    <mergeCell ref="E192:F192"/>
    <mergeCell ref="G192:I192"/>
    <mergeCell ref="E193:F193"/>
    <mergeCell ref="G193:I193"/>
    <mergeCell ref="E194:F194"/>
    <mergeCell ref="G194:I194"/>
    <mergeCell ref="E196:F196"/>
    <mergeCell ref="G196:I196"/>
    <mergeCell ref="E197:F197"/>
    <mergeCell ref="G197:I197"/>
    <mergeCell ref="E198:F198"/>
    <mergeCell ref="G198:I198"/>
    <mergeCell ref="E199:F199"/>
    <mergeCell ref="G199:I199"/>
    <mergeCell ref="E200:F200"/>
    <mergeCell ref="G200:I200"/>
    <mergeCell ref="G201:I201"/>
    <mergeCell ref="E202:F202"/>
    <mergeCell ref="G202:I202"/>
    <mergeCell ref="E203:F203"/>
    <mergeCell ref="G203:I203"/>
    <mergeCell ref="E204:F204"/>
    <mergeCell ref="G204:I204"/>
    <mergeCell ref="E205:F205"/>
    <mergeCell ref="G205:I205"/>
    <mergeCell ref="E206:F206"/>
    <mergeCell ref="G206:I206"/>
    <mergeCell ref="E207:F207"/>
    <mergeCell ref="G207:I207"/>
    <mergeCell ref="E208:F208"/>
    <mergeCell ref="G208:I208"/>
    <mergeCell ref="A276:B276"/>
    <mergeCell ref="D276:E276"/>
    <mergeCell ref="F276:G276"/>
    <mergeCell ref="D279:E279"/>
    <mergeCell ref="F279:G279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U572"/>
  <sheetViews>
    <sheetView tabSelected="1" zoomScale="112" zoomScaleNormal="112" zoomScalePageLayoutView="0" workbookViewId="0" topLeftCell="A1">
      <selection activeCell="Q124" sqref="Q124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7.625" style="0" customWidth="1"/>
    <col min="5" max="5" width="4.125" style="0" customWidth="1"/>
    <col min="6" max="6" width="8.25390625" style="0" customWidth="1"/>
    <col min="7" max="7" width="12.3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84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157</v>
      </c>
      <c r="E6" s="20"/>
      <c r="F6" s="20"/>
      <c r="G6" s="20"/>
      <c r="H6" s="20"/>
      <c r="I6" s="20"/>
      <c r="J6" s="20"/>
    </row>
    <row r="7" spans="1:10" ht="12.75">
      <c r="A7" s="20" t="s">
        <v>114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52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54</v>
      </c>
      <c r="F12" s="32"/>
      <c r="G12" s="26"/>
      <c r="H12" s="26"/>
      <c r="I12" s="26"/>
      <c r="J12" s="8"/>
    </row>
    <row r="13" spans="1:8" ht="13.5" thickBot="1">
      <c r="A13" s="33" t="s">
        <v>2</v>
      </c>
      <c r="B13" s="34"/>
      <c r="C13" s="34"/>
      <c r="D13" s="34"/>
      <c r="E13" s="31" t="s">
        <v>13</v>
      </c>
      <c r="F13" s="78"/>
      <c r="G13" s="77" t="s">
        <v>146</v>
      </c>
      <c r="H13" s="77" t="s">
        <v>105</v>
      </c>
    </row>
    <row r="14" spans="1:8" ht="13.5" thickBot="1">
      <c r="A14" s="35" t="s">
        <v>3</v>
      </c>
      <c r="B14" s="34"/>
      <c r="C14" s="34"/>
      <c r="D14" s="36"/>
      <c r="E14" s="97"/>
      <c r="F14" s="98"/>
      <c r="G14" s="84"/>
      <c r="H14" s="84"/>
    </row>
    <row r="15" spans="1:8" ht="13.5" thickBot="1">
      <c r="A15" s="37" t="s">
        <v>4</v>
      </c>
      <c r="B15" s="38"/>
      <c r="C15" s="38"/>
      <c r="D15" s="36"/>
      <c r="E15" s="99">
        <v>18000</v>
      </c>
      <c r="F15" s="100"/>
      <c r="G15" s="85">
        <v>18000</v>
      </c>
      <c r="H15" s="85">
        <v>16891.36</v>
      </c>
    </row>
    <row r="16" spans="1:8" ht="13.5" thickBot="1">
      <c r="A16" s="146" t="s">
        <v>107</v>
      </c>
      <c r="B16" s="147"/>
      <c r="C16" s="147"/>
      <c r="D16" s="148"/>
      <c r="E16" s="29"/>
      <c r="F16" s="79"/>
      <c r="G16" s="85"/>
      <c r="H16" s="85">
        <v>132.72</v>
      </c>
    </row>
    <row r="17" spans="1:9" ht="13.5" thickBot="1">
      <c r="A17" s="37" t="s">
        <v>4</v>
      </c>
      <c r="B17" s="38"/>
      <c r="C17" s="38"/>
      <c r="D17" s="36"/>
      <c r="E17" s="99">
        <f>SUM(E15:E16)</f>
        <v>18000</v>
      </c>
      <c r="F17" s="100"/>
      <c r="G17" s="85">
        <v>18000</v>
      </c>
      <c r="H17" s="85">
        <f>H15+H16</f>
        <v>17024.08</v>
      </c>
      <c r="I17" s="96"/>
    </row>
    <row r="18" spans="1:8" ht="13.5" thickBot="1">
      <c r="A18" s="39" t="s">
        <v>5</v>
      </c>
      <c r="B18" s="40"/>
      <c r="C18" s="40"/>
      <c r="D18" s="41"/>
      <c r="E18" s="104"/>
      <c r="F18" s="105"/>
      <c r="G18" s="86"/>
      <c r="H18" s="84"/>
    </row>
    <row r="19" spans="1:9" ht="13.5" thickBot="1">
      <c r="A19" s="42" t="s">
        <v>79</v>
      </c>
      <c r="B19" s="43"/>
      <c r="C19" s="43"/>
      <c r="D19" s="36"/>
      <c r="E19" s="104"/>
      <c r="F19" s="105"/>
      <c r="G19" s="86"/>
      <c r="H19" s="84"/>
      <c r="I19" s="96"/>
    </row>
    <row r="20" spans="1:9" ht="13.5" thickBot="1">
      <c r="A20" s="44" t="s">
        <v>6</v>
      </c>
      <c r="B20" s="45"/>
      <c r="C20" s="45"/>
      <c r="D20" s="46"/>
      <c r="E20" s="99">
        <v>0</v>
      </c>
      <c r="F20" s="100"/>
      <c r="G20" s="85">
        <v>1000</v>
      </c>
      <c r="H20" s="85">
        <v>1291.62</v>
      </c>
      <c r="I20" s="96"/>
    </row>
    <row r="21" spans="1:9" ht="13.5" thickBot="1">
      <c r="A21" s="47" t="s">
        <v>7</v>
      </c>
      <c r="B21" s="48"/>
      <c r="C21" s="48"/>
      <c r="D21" s="49"/>
      <c r="E21" s="99">
        <v>107000</v>
      </c>
      <c r="F21" s="100"/>
      <c r="G21" s="85">
        <v>117000</v>
      </c>
      <c r="H21" s="85">
        <v>117578.73</v>
      </c>
      <c r="I21" s="96"/>
    </row>
    <row r="22" spans="1:8" ht="13.5" thickBot="1">
      <c r="A22" s="50" t="s">
        <v>129</v>
      </c>
      <c r="B22" s="50"/>
      <c r="C22" s="50"/>
      <c r="D22" s="19"/>
      <c r="E22" s="107"/>
      <c r="F22" s="105"/>
      <c r="G22" s="86"/>
      <c r="H22" s="84">
        <v>180311.09</v>
      </c>
    </row>
    <row r="23" spans="1:8" ht="13.5" thickBot="1">
      <c r="A23" s="116" t="s">
        <v>137</v>
      </c>
      <c r="B23" s="117"/>
      <c r="C23" s="117"/>
      <c r="D23" s="118"/>
      <c r="E23" s="107"/>
      <c r="F23" s="105"/>
      <c r="G23" s="86"/>
      <c r="H23" s="84">
        <v>-7280.65</v>
      </c>
    </row>
    <row r="24" spans="1:8" ht="13.5" thickBot="1">
      <c r="A24" s="51" t="s">
        <v>131</v>
      </c>
      <c r="B24" s="52"/>
      <c r="C24" s="52"/>
      <c r="D24" s="53"/>
      <c r="E24" s="104"/>
      <c r="F24" s="105"/>
      <c r="G24" s="86"/>
      <c r="H24" s="86">
        <v>646755.48</v>
      </c>
    </row>
    <row r="25" spans="1:8" ht="13.5" thickBot="1">
      <c r="A25" s="54" t="s">
        <v>136</v>
      </c>
      <c r="B25" s="55"/>
      <c r="C25" s="55"/>
      <c r="D25" s="56"/>
      <c r="E25" s="104"/>
      <c r="F25" s="105"/>
      <c r="G25" s="86"/>
      <c r="H25" s="86">
        <v>7675.44</v>
      </c>
    </row>
    <row r="26" spans="1:9" ht="13.5" thickBot="1">
      <c r="A26" s="44" t="s">
        <v>75</v>
      </c>
      <c r="B26" s="45"/>
      <c r="C26" s="45"/>
      <c r="D26" s="46"/>
      <c r="E26" s="99">
        <v>600000</v>
      </c>
      <c r="F26" s="100"/>
      <c r="G26" s="85">
        <v>793000</v>
      </c>
      <c r="H26" s="85">
        <f>H22+H23+H24+H25</f>
        <v>827461.3599999999</v>
      </c>
      <c r="I26" s="96"/>
    </row>
    <row r="27" spans="1:8" ht="13.5" thickBot="1">
      <c r="A27" s="42" t="s">
        <v>121</v>
      </c>
      <c r="B27" s="43"/>
      <c r="C27" s="43"/>
      <c r="D27" s="36"/>
      <c r="E27" s="99">
        <v>500000</v>
      </c>
      <c r="F27" s="100"/>
      <c r="G27" s="85">
        <v>565000</v>
      </c>
      <c r="H27" s="85"/>
    </row>
    <row r="28" spans="1:9" ht="12.75">
      <c r="A28" s="93" t="s">
        <v>95</v>
      </c>
      <c r="B28" s="94"/>
      <c r="C28" s="94" t="s">
        <v>101</v>
      </c>
      <c r="D28" s="95"/>
      <c r="E28" s="109"/>
      <c r="F28" s="110"/>
      <c r="G28" s="85"/>
      <c r="H28" s="85">
        <v>565740</v>
      </c>
      <c r="I28" s="96"/>
    </row>
    <row r="29" spans="1:8" ht="12.75">
      <c r="A29" s="116" t="s">
        <v>93</v>
      </c>
      <c r="B29" s="117"/>
      <c r="C29" s="117"/>
      <c r="D29" s="118"/>
      <c r="E29" s="114"/>
      <c r="F29" s="115"/>
      <c r="G29" s="85"/>
      <c r="H29" s="84"/>
    </row>
    <row r="30" spans="1:8" ht="13.5" thickBot="1">
      <c r="A30" s="119" t="s">
        <v>85</v>
      </c>
      <c r="B30" s="120"/>
      <c r="C30" s="120"/>
      <c r="D30" s="121"/>
      <c r="E30" s="122"/>
      <c r="F30" s="123"/>
      <c r="G30" s="85"/>
      <c r="H30" s="84"/>
    </row>
    <row r="31" spans="1:8" ht="13.5" thickBot="1">
      <c r="A31" s="124" t="s">
        <v>94</v>
      </c>
      <c r="B31" s="125"/>
      <c r="C31" s="125"/>
      <c r="D31" s="126"/>
      <c r="E31" s="99"/>
      <c r="F31" s="100"/>
      <c r="G31" s="85"/>
      <c r="H31" s="84"/>
    </row>
    <row r="32" spans="1:9" ht="13.5" thickBot="1">
      <c r="A32" s="127" t="s">
        <v>103</v>
      </c>
      <c r="B32" s="128"/>
      <c r="C32" s="128"/>
      <c r="D32" s="129"/>
      <c r="E32" s="97"/>
      <c r="F32" s="98"/>
      <c r="G32" s="86">
        <v>306000</v>
      </c>
      <c r="H32" s="85">
        <v>306000</v>
      </c>
      <c r="I32" s="96"/>
    </row>
    <row r="33" spans="1:9" ht="13.5" thickBot="1">
      <c r="A33" s="44" t="s">
        <v>9</v>
      </c>
      <c r="B33" s="40"/>
      <c r="C33" s="40"/>
      <c r="D33" s="41"/>
      <c r="E33" s="99">
        <f>E17+E20+E21+E26+E27</f>
        <v>1225000</v>
      </c>
      <c r="F33" s="100"/>
      <c r="G33" s="85">
        <f>SUM(G14:G32)-18000</f>
        <v>1800000</v>
      </c>
      <c r="H33" s="85">
        <f>H17+H20+H21+H26+H28+H32</f>
        <v>1835095.7899999998</v>
      </c>
      <c r="I33" s="96"/>
    </row>
    <row r="34" spans="1:8" ht="13.5" thickBot="1">
      <c r="A34" s="42" t="s">
        <v>116</v>
      </c>
      <c r="B34" s="38"/>
      <c r="C34" s="38"/>
      <c r="D34" s="36"/>
      <c r="E34" s="99">
        <v>1292000</v>
      </c>
      <c r="F34" s="100"/>
      <c r="G34" s="85">
        <v>1085000</v>
      </c>
      <c r="H34" s="85">
        <v>1085000</v>
      </c>
    </row>
    <row r="35" spans="1:8" ht="13.5" thickBot="1">
      <c r="A35" s="39" t="s">
        <v>10</v>
      </c>
      <c r="B35" s="45"/>
      <c r="C35" s="45"/>
      <c r="D35" s="41"/>
      <c r="E35" s="99">
        <v>55000</v>
      </c>
      <c r="F35" s="100"/>
      <c r="G35" s="85">
        <v>55000</v>
      </c>
      <c r="H35" s="85">
        <v>49000</v>
      </c>
    </row>
    <row r="36" spans="1:8" ht="13.5" thickBot="1">
      <c r="A36" s="42" t="s">
        <v>11</v>
      </c>
      <c r="B36" s="38"/>
      <c r="C36" s="38"/>
      <c r="D36" s="36"/>
      <c r="E36" s="99">
        <v>8000</v>
      </c>
      <c r="F36" s="100"/>
      <c r="G36" s="85">
        <v>7000</v>
      </c>
      <c r="H36" s="85">
        <v>7000</v>
      </c>
    </row>
    <row r="37" spans="1:9" ht="13.5" thickBot="1">
      <c r="A37" s="39" t="s">
        <v>106</v>
      </c>
      <c r="B37" s="40"/>
      <c r="C37" s="40"/>
      <c r="D37" s="41"/>
      <c r="E37" s="99">
        <v>0</v>
      </c>
      <c r="F37" s="100"/>
      <c r="G37" s="85">
        <v>0</v>
      </c>
      <c r="H37" s="85"/>
      <c r="I37" s="96"/>
    </row>
    <row r="38" spans="1:8" ht="13.5" thickBot="1">
      <c r="A38" s="37" t="s">
        <v>9</v>
      </c>
      <c r="B38" s="43"/>
      <c r="C38" s="43"/>
      <c r="D38" s="36"/>
      <c r="E38" s="99">
        <f>SUM(E34:E37)</f>
        <v>1355000</v>
      </c>
      <c r="F38" s="100"/>
      <c r="G38" s="85">
        <f>SUM(G34:G37)</f>
        <v>1147000</v>
      </c>
      <c r="H38" s="85">
        <f>H34+H35+H36+H37</f>
        <v>1141000</v>
      </c>
    </row>
    <row r="39" spans="1:9" ht="13.5" thickBot="1">
      <c r="A39" s="37" t="s">
        <v>12</v>
      </c>
      <c r="B39" s="34"/>
      <c r="C39" s="34"/>
      <c r="D39" s="36"/>
      <c r="E39" s="99">
        <f>E33+E38</f>
        <v>2580000</v>
      </c>
      <c r="F39" s="100"/>
      <c r="G39" s="85">
        <f>G33+G38</f>
        <v>2947000</v>
      </c>
      <c r="H39" s="85">
        <f>H33+H38</f>
        <v>2976095.79</v>
      </c>
      <c r="I39" s="96"/>
    </row>
    <row r="40" spans="1:10" ht="12.75">
      <c r="A40" s="45"/>
      <c r="B40" s="8"/>
      <c r="C40" s="8"/>
      <c r="D40" s="8"/>
      <c r="E40" s="58"/>
      <c r="F40" s="58"/>
      <c r="G40" s="59"/>
      <c r="H40" s="59"/>
      <c r="I40" s="58"/>
      <c r="J40" s="8"/>
    </row>
    <row r="41" spans="1:10" ht="12.75">
      <c r="A41" s="26"/>
      <c r="B41" s="26"/>
      <c r="C41" s="26"/>
      <c r="D41" s="26"/>
      <c r="E41" s="32" t="s">
        <v>55</v>
      </c>
      <c r="F41" s="26"/>
      <c r="G41" s="26"/>
      <c r="H41" s="26"/>
      <c r="I41" s="26"/>
      <c r="J41" s="26"/>
    </row>
    <row r="42" spans="1:10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3.5" thickBot="1">
      <c r="A43" s="4" t="s">
        <v>17</v>
      </c>
      <c r="B43" s="33"/>
      <c r="C43" s="34"/>
      <c r="D43" s="34"/>
      <c r="E43" s="34"/>
      <c r="F43" s="36"/>
      <c r="G43" s="4" t="s">
        <v>24</v>
      </c>
      <c r="H43" s="4"/>
      <c r="I43" s="4" t="s">
        <v>98</v>
      </c>
      <c r="J43" s="74" t="s">
        <v>97</v>
      </c>
    </row>
    <row r="44" spans="1:10" ht="12.75">
      <c r="A44" s="5" t="s">
        <v>18</v>
      </c>
      <c r="B44" s="4" t="s">
        <v>14</v>
      </c>
      <c r="C44" s="4" t="s">
        <v>14</v>
      </c>
      <c r="D44" s="4" t="s">
        <v>14</v>
      </c>
      <c r="E44" s="4" t="s">
        <v>14</v>
      </c>
      <c r="F44" s="17" t="s">
        <v>14</v>
      </c>
      <c r="G44" s="5" t="s">
        <v>25</v>
      </c>
      <c r="H44" s="26" t="s">
        <v>147</v>
      </c>
      <c r="I44" s="5" t="s">
        <v>99</v>
      </c>
      <c r="J44" s="75" t="s">
        <v>29</v>
      </c>
    </row>
    <row r="45" spans="1:10" ht="12.75">
      <c r="A45" s="5" t="s">
        <v>20</v>
      </c>
      <c r="B45" s="5" t="s">
        <v>15</v>
      </c>
      <c r="C45" s="5" t="s">
        <v>16</v>
      </c>
      <c r="D45" s="5" t="s">
        <v>21</v>
      </c>
      <c r="E45" s="5" t="s">
        <v>22</v>
      </c>
      <c r="F45" s="18" t="s">
        <v>23</v>
      </c>
      <c r="G45" s="5" t="s">
        <v>26</v>
      </c>
      <c r="H45" s="5" t="s">
        <v>25</v>
      </c>
      <c r="I45" s="72"/>
      <c r="J45" s="75"/>
    </row>
    <row r="46" spans="1:10" ht="12.75">
      <c r="A46" s="5" t="s">
        <v>19</v>
      </c>
      <c r="B46" s="5"/>
      <c r="C46" s="5"/>
      <c r="D46" s="5"/>
      <c r="E46" s="5"/>
      <c r="F46" s="18"/>
      <c r="G46" s="5" t="s">
        <v>27</v>
      </c>
      <c r="H46" s="5" t="s">
        <v>26</v>
      </c>
      <c r="I46" s="5"/>
      <c r="J46" s="75"/>
    </row>
    <row r="47" spans="1:10" ht="12.75">
      <c r="A47" s="5"/>
      <c r="B47" s="5"/>
      <c r="C47" s="5"/>
      <c r="D47" s="5"/>
      <c r="E47" s="5"/>
      <c r="F47" s="18"/>
      <c r="G47" s="5" t="s">
        <v>28</v>
      </c>
      <c r="H47" s="5"/>
      <c r="I47" s="5"/>
      <c r="J47" s="75"/>
    </row>
    <row r="48" spans="1:10" ht="12.75">
      <c r="A48" s="22" t="s">
        <v>30</v>
      </c>
      <c r="B48" s="21" t="s">
        <v>37</v>
      </c>
      <c r="C48" s="21" t="s">
        <v>38</v>
      </c>
      <c r="D48" s="21" t="s">
        <v>39</v>
      </c>
      <c r="E48" s="21" t="s">
        <v>108</v>
      </c>
      <c r="F48" s="22">
        <v>211</v>
      </c>
      <c r="G48" s="19">
        <v>637000</v>
      </c>
      <c r="H48" s="19">
        <v>607000</v>
      </c>
      <c r="I48" s="19">
        <v>606944.5</v>
      </c>
      <c r="J48" s="19">
        <v>606944.5</v>
      </c>
    </row>
    <row r="49" spans="1:10" ht="12.75">
      <c r="A49" s="19"/>
      <c r="B49" s="21"/>
      <c r="C49" s="21"/>
      <c r="D49" s="21"/>
      <c r="E49" s="21" t="s">
        <v>108</v>
      </c>
      <c r="F49" s="22">
        <v>213</v>
      </c>
      <c r="G49" s="19">
        <v>193000</v>
      </c>
      <c r="H49" s="19">
        <v>140000</v>
      </c>
      <c r="I49" s="19">
        <v>139756.87</v>
      </c>
      <c r="J49" s="19">
        <v>139756.87</v>
      </c>
    </row>
    <row r="50" spans="1:10" ht="12" customHeight="1">
      <c r="A50" s="19"/>
      <c r="B50" s="21"/>
      <c r="C50" s="21"/>
      <c r="D50" s="21"/>
      <c r="E50" s="21" t="s">
        <v>109</v>
      </c>
      <c r="F50" s="22">
        <v>221</v>
      </c>
      <c r="G50" s="19">
        <v>57600</v>
      </c>
      <c r="H50" s="19">
        <v>41000</v>
      </c>
      <c r="I50" s="19">
        <v>41000</v>
      </c>
      <c r="J50" s="19">
        <v>41000</v>
      </c>
    </row>
    <row r="51" spans="1:10" ht="12.75" customHeight="1" hidden="1">
      <c r="A51" s="19"/>
      <c r="B51" s="21"/>
      <c r="C51" s="21"/>
      <c r="D51" s="21"/>
      <c r="E51" s="21"/>
      <c r="F51" s="22">
        <v>221</v>
      </c>
      <c r="G51" s="19">
        <v>18000</v>
      </c>
      <c r="H51" s="19">
        <v>18000</v>
      </c>
      <c r="I51" s="19"/>
      <c r="J51" s="19"/>
    </row>
    <row r="52" spans="1:10" ht="11.25" customHeight="1">
      <c r="A52" s="19"/>
      <c r="B52" s="21"/>
      <c r="C52" s="21"/>
      <c r="D52" s="21"/>
      <c r="E52" s="21" t="s">
        <v>109</v>
      </c>
      <c r="F52" s="22">
        <v>222</v>
      </c>
      <c r="G52" s="19">
        <v>56100</v>
      </c>
      <c r="H52" s="19">
        <v>22500</v>
      </c>
      <c r="I52" s="19">
        <v>22500</v>
      </c>
      <c r="J52" s="19">
        <v>22500</v>
      </c>
    </row>
    <row r="53" spans="1:10" ht="12.75" customHeight="1" hidden="1">
      <c r="A53" s="19"/>
      <c r="B53" s="21"/>
      <c r="C53" s="21"/>
      <c r="D53" s="21"/>
      <c r="E53" s="21"/>
      <c r="F53" s="22">
        <v>226</v>
      </c>
      <c r="G53" s="19">
        <v>221000</v>
      </c>
      <c r="H53" s="19">
        <v>221000</v>
      </c>
      <c r="I53" s="19"/>
      <c r="J53" s="19"/>
    </row>
    <row r="54" spans="1:10" ht="12.75">
      <c r="A54" s="19"/>
      <c r="B54" s="21"/>
      <c r="C54" s="21"/>
      <c r="D54" s="21"/>
      <c r="E54" s="21" t="s">
        <v>109</v>
      </c>
      <c r="F54" s="22">
        <v>224</v>
      </c>
      <c r="G54" s="19"/>
      <c r="H54" s="19">
        <v>67500</v>
      </c>
      <c r="I54" s="19">
        <v>67500</v>
      </c>
      <c r="J54" s="19">
        <v>67500</v>
      </c>
    </row>
    <row r="55" spans="1:10" ht="12.75">
      <c r="A55" s="19"/>
      <c r="B55" s="21"/>
      <c r="C55" s="21"/>
      <c r="D55" s="21"/>
      <c r="E55" s="21" t="s">
        <v>109</v>
      </c>
      <c r="F55" s="22">
        <v>226</v>
      </c>
      <c r="G55" s="19">
        <v>30000</v>
      </c>
      <c r="H55" s="19">
        <v>41700</v>
      </c>
      <c r="I55" s="19">
        <v>41621.8</v>
      </c>
      <c r="J55" s="19">
        <v>41621.8</v>
      </c>
    </row>
    <row r="56" spans="1:10" ht="12.75">
      <c r="A56" s="19"/>
      <c r="B56" s="21"/>
      <c r="C56" s="21"/>
      <c r="D56" s="21"/>
      <c r="E56" s="21" t="s">
        <v>110</v>
      </c>
      <c r="F56" s="22">
        <v>290</v>
      </c>
      <c r="G56" s="19">
        <v>10000</v>
      </c>
      <c r="H56" s="19"/>
      <c r="I56" s="19"/>
      <c r="J56" s="19"/>
    </row>
    <row r="57" spans="1:10" ht="12.75">
      <c r="A57" s="19"/>
      <c r="B57" s="21"/>
      <c r="C57" s="21"/>
      <c r="D57" s="21"/>
      <c r="E57" s="21" t="s">
        <v>109</v>
      </c>
      <c r="F57" s="22">
        <v>290</v>
      </c>
      <c r="G57" s="19">
        <v>0</v>
      </c>
      <c r="H57" s="19">
        <v>20000</v>
      </c>
      <c r="I57" s="19">
        <v>20000</v>
      </c>
      <c r="J57" s="19">
        <v>20000</v>
      </c>
    </row>
    <row r="58" spans="1:10" ht="12.75">
      <c r="A58" s="19"/>
      <c r="B58" s="19"/>
      <c r="C58" s="19"/>
      <c r="D58" s="19"/>
      <c r="E58" s="27">
        <v>244</v>
      </c>
      <c r="F58" s="23">
        <v>310</v>
      </c>
      <c r="G58" s="61">
        <v>0</v>
      </c>
      <c r="H58" s="61">
        <v>0</v>
      </c>
      <c r="I58" s="19"/>
      <c r="J58" s="19"/>
    </row>
    <row r="59" spans="1:10" ht="12.75">
      <c r="A59" s="19"/>
      <c r="B59" s="19"/>
      <c r="C59" s="19"/>
      <c r="D59" s="19"/>
      <c r="E59" s="27">
        <v>244</v>
      </c>
      <c r="F59" s="22">
        <v>340</v>
      </c>
      <c r="G59" s="19">
        <v>50000</v>
      </c>
      <c r="H59" s="19">
        <v>276800</v>
      </c>
      <c r="I59" s="19">
        <v>276800</v>
      </c>
      <c r="J59" s="19">
        <v>276800</v>
      </c>
    </row>
    <row r="60" spans="1:10" ht="12.75" customHeight="1" hidden="1">
      <c r="A60" s="22"/>
      <c r="B60" s="21"/>
      <c r="C60" s="21"/>
      <c r="D60" s="21"/>
      <c r="E60" s="21"/>
      <c r="F60" s="22"/>
      <c r="G60" s="19"/>
      <c r="H60" s="19"/>
      <c r="I60" s="19"/>
      <c r="J60" s="19"/>
    </row>
    <row r="61" spans="1:10" ht="12.75" customHeight="1" hidden="1">
      <c r="A61" s="19"/>
      <c r="B61" s="21"/>
      <c r="C61" s="21"/>
      <c r="D61" s="21"/>
      <c r="E61" s="21"/>
      <c r="F61" s="22"/>
      <c r="G61" s="19"/>
      <c r="H61" s="19"/>
      <c r="I61" s="19"/>
      <c r="J61" s="19"/>
    </row>
    <row r="62" spans="1:10" ht="12.75" customHeight="1" hidden="1">
      <c r="A62" s="19"/>
      <c r="B62" s="21"/>
      <c r="C62" s="21"/>
      <c r="D62" s="21"/>
      <c r="E62" s="21"/>
      <c r="F62" s="22"/>
      <c r="G62" s="19"/>
      <c r="H62" s="19"/>
      <c r="I62" s="19"/>
      <c r="J62" s="19"/>
    </row>
    <row r="63" spans="1:10" ht="12.75" customHeight="1" hidden="1">
      <c r="A63" s="19"/>
      <c r="B63" s="21"/>
      <c r="C63" s="21"/>
      <c r="D63" s="21"/>
      <c r="E63" s="21"/>
      <c r="F63" s="22"/>
      <c r="G63" s="22"/>
      <c r="H63" s="22"/>
      <c r="I63" s="22"/>
      <c r="J63" s="22"/>
    </row>
    <row r="64" spans="1:10" ht="12.75" customHeight="1" hidden="1">
      <c r="A64" s="22"/>
      <c r="B64" s="21"/>
      <c r="C64" s="21"/>
      <c r="D64" s="21"/>
      <c r="E64" s="21"/>
      <c r="F64" s="22"/>
      <c r="G64" s="22"/>
      <c r="H64" s="22"/>
      <c r="I64" s="22"/>
      <c r="J64" s="22"/>
    </row>
    <row r="65" spans="1:10" ht="12.75">
      <c r="A65" s="19" t="s">
        <v>9</v>
      </c>
      <c r="B65" s="21"/>
      <c r="C65" s="21"/>
      <c r="D65" s="21"/>
      <c r="E65" s="21"/>
      <c r="F65" s="22"/>
      <c r="G65" s="22">
        <f>G48+G49+G50+G52+G54+G55+G56+G57+G58+G59</f>
        <v>1033700</v>
      </c>
      <c r="H65" s="22">
        <f>H48+H49+H50+H52+H54+H55+H56+H57+H58+H59</f>
        <v>1216500</v>
      </c>
      <c r="I65" s="22">
        <f>SUM(I48:I64)</f>
        <v>1216123.17</v>
      </c>
      <c r="J65" s="22">
        <f>J48+J49+J50+J52+J54+J55+J57+J59</f>
        <v>1216123.17</v>
      </c>
    </row>
    <row r="66" spans="1:10" ht="12.75">
      <c r="A66" s="22" t="s">
        <v>31</v>
      </c>
      <c r="B66" s="21" t="s">
        <v>37</v>
      </c>
      <c r="C66" s="21" t="s">
        <v>115</v>
      </c>
      <c r="D66" s="21" t="s">
        <v>40</v>
      </c>
      <c r="E66" s="21" t="s">
        <v>111</v>
      </c>
      <c r="F66" s="22">
        <v>290</v>
      </c>
      <c r="G66" s="22">
        <v>50000</v>
      </c>
      <c r="H66" s="22">
        <v>0</v>
      </c>
      <c r="I66" s="22">
        <v>0</v>
      </c>
      <c r="J66" s="22">
        <v>0</v>
      </c>
    </row>
    <row r="67" spans="1:10" ht="12.75">
      <c r="A67" s="22" t="s">
        <v>1</v>
      </c>
      <c r="B67" s="21" t="s">
        <v>37</v>
      </c>
      <c r="C67" s="21" t="s">
        <v>77</v>
      </c>
      <c r="D67" s="21" t="s">
        <v>41</v>
      </c>
      <c r="E67" s="21" t="s">
        <v>109</v>
      </c>
      <c r="F67" s="22">
        <v>226</v>
      </c>
      <c r="G67" s="19"/>
      <c r="H67" s="19"/>
      <c r="I67" s="19"/>
      <c r="J67" s="19"/>
    </row>
    <row r="68" spans="1:10" ht="12.75">
      <c r="A68" s="19"/>
      <c r="B68" s="21" t="s">
        <v>37</v>
      </c>
      <c r="C68" s="21" t="s">
        <v>104</v>
      </c>
      <c r="D68" s="21" t="s">
        <v>41</v>
      </c>
      <c r="E68" s="21" t="s">
        <v>109</v>
      </c>
      <c r="F68" s="22">
        <v>340</v>
      </c>
      <c r="G68" s="19">
        <v>8000</v>
      </c>
      <c r="H68" s="19">
        <v>7000</v>
      </c>
      <c r="I68" s="19">
        <v>7000</v>
      </c>
      <c r="J68" s="19">
        <v>7000</v>
      </c>
    </row>
    <row r="69" spans="1:10" ht="12.75">
      <c r="A69" s="19" t="s">
        <v>9</v>
      </c>
      <c r="B69" s="21"/>
      <c r="C69" s="21"/>
      <c r="D69" s="21"/>
      <c r="E69" s="21"/>
      <c r="F69" s="22"/>
      <c r="G69" s="22">
        <f>SUM(G67:G68)</f>
        <v>8000</v>
      </c>
      <c r="H69" s="22">
        <f>SUM(H67:H68)</f>
        <v>7000</v>
      </c>
      <c r="I69" s="22">
        <f>I68</f>
        <v>7000</v>
      </c>
      <c r="J69" s="22">
        <f>SUM(J67:J68)</f>
        <v>7000</v>
      </c>
    </row>
    <row r="70" spans="1:10" ht="12.75" customHeight="1" hidden="1">
      <c r="A70" s="19"/>
      <c r="B70" s="21"/>
      <c r="C70" s="21"/>
      <c r="D70" s="21"/>
      <c r="E70" s="21"/>
      <c r="F70" s="22">
        <v>310</v>
      </c>
      <c r="G70" s="19"/>
      <c r="H70" s="19"/>
      <c r="I70" s="19"/>
      <c r="J70" s="19"/>
    </row>
    <row r="71" spans="1:10" ht="12.75" customHeight="1" hidden="1">
      <c r="A71" s="19"/>
      <c r="B71" s="21"/>
      <c r="C71" s="21"/>
      <c r="D71" s="21"/>
      <c r="E71" s="21"/>
      <c r="F71" s="22">
        <v>340</v>
      </c>
      <c r="G71" s="19"/>
      <c r="H71" s="19"/>
      <c r="I71" s="19"/>
      <c r="J71" s="19"/>
    </row>
    <row r="72" spans="1:10" ht="12.75">
      <c r="A72" s="22" t="s">
        <v>32</v>
      </c>
      <c r="B72" s="21" t="s">
        <v>37</v>
      </c>
      <c r="C72" s="21" t="s">
        <v>77</v>
      </c>
      <c r="D72" s="21" t="s">
        <v>42</v>
      </c>
      <c r="E72" s="21" t="s">
        <v>138</v>
      </c>
      <c r="F72" s="22">
        <v>226</v>
      </c>
      <c r="G72" s="19">
        <v>746000</v>
      </c>
      <c r="H72" s="19">
        <v>719000</v>
      </c>
      <c r="I72" s="19">
        <v>718892.46</v>
      </c>
      <c r="J72" s="19">
        <v>718892.46</v>
      </c>
    </row>
    <row r="73" spans="1:10" ht="12.75">
      <c r="A73" s="22"/>
      <c r="B73" s="21"/>
      <c r="C73" s="21"/>
      <c r="D73" s="21"/>
      <c r="E73" s="21" t="s">
        <v>109</v>
      </c>
      <c r="F73" s="22">
        <v>226</v>
      </c>
      <c r="G73" s="19">
        <v>0</v>
      </c>
      <c r="H73" s="19">
        <v>0</v>
      </c>
      <c r="I73" s="19"/>
      <c r="J73" s="19"/>
    </row>
    <row r="74" spans="1:10" ht="12.75">
      <c r="A74" s="19"/>
      <c r="B74" s="19"/>
      <c r="C74" s="19"/>
      <c r="D74" s="19"/>
      <c r="E74" s="27">
        <v>244</v>
      </c>
      <c r="F74" s="23">
        <v>310</v>
      </c>
      <c r="G74" s="19">
        <v>0</v>
      </c>
      <c r="H74" s="19">
        <v>0</v>
      </c>
      <c r="I74" s="19"/>
      <c r="J74" s="19"/>
    </row>
    <row r="75" spans="1:10" ht="12.75">
      <c r="A75" s="19"/>
      <c r="B75" s="19"/>
      <c r="C75" s="19"/>
      <c r="D75" s="19"/>
      <c r="E75" s="27">
        <v>244</v>
      </c>
      <c r="F75" s="23">
        <v>340</v>
      </c>
      <c r="G75" s="19">
        <v>0</v>
      </c>
      <c r="H75" s="19">
        <v>0</v>
      </c>
      <c r="I75" s="19"/>
      <c r="J75" s="19"/>
    </row>
    <row r="76" spans="1:10" ht="12.75">
      <c r="A76" s="19" t="s">
        <v>9</v>
      </c>
      <c r="B76" s="21"/>
      <c r="C76" s="21"/>
      <c r="D76" s="21"/>
      <c r="E76" s="21"/>
      <c r="F76" s="22"/>
      <c r="G76" s="22">
        <f>G72+G73+G74+G75</f>
        <v>746000</v>
      </c>
      <c r="H76" s="22">
        <f>H72+H73+H74+H75</f>
        <v>719000</v>
      </c>
      <c r="I76" s="22">
        <f>SUM(I72:I75)</f>
        <v>718892.46</v>
      </c>
      <c r="J76" s="22">
        <f>SUM(J72:J75)</f>
        <v>718892.46</v>
      </c>
    </row>
    <row r="77" spans="1:10" ht="12.75">
      <c r="A77" s="22" t="s">
        <v>33</v>
      </c>
      <c r="B77" s="21" t="s">
        <v>37</v>
      </c>
      <c r="C77" s="21" t="s">
        <v>43</v>
      </c>
      <c r="D77" s="21" t="s">
        <v>44</v>
      </c>
      <c r="E77" s="21" t="s">
        <v>112</v>
      </c>
      <c r="F77" s="22">
        <v>211</v>
      </c>
      <c r="G77" s="19">
        <v>152600</v>
      </c>
      <c r="H77" s="19">
        <v>123000</v>
      </c>
      <c r="I77" s="63">
        <v>122821</v>
      </c>
      <c r="J77" s="19">
        <v>122821</v>
      </c>
    </row>
    <row r="78" spans="1:10" ht="12.75" customHeight="1" hidden="1">
      <c r="A78" s="19"/>
      <c r="B78" s="21"/>
      <c r="C78" s="21"/>
      <c r="D78" s="21"/>
      <c r="E78" s="21"/>
      <c r="F78" s="22">
        <v>226</v>
      </c>
      <c r="G78" s="19"/>
      <c r="H78" s="19"/>
      <c r="I78" s="19"/>
      <c r="J78" s="19"/>
    </row>
    <row r="79" spans="1:10" ht="12.75" customHeight="1" hidden="1">
      <c r="A79" s="19"/>
      <c r="B79" s="21"/>
      <c r="C79" s="21"/>
      <c r="D79" s="21"/>
      <c r="E79" s="21"/>
      <c r="F79" s="22">
        <v>290</v>
      </c>
      <c r="G79" s="19"/>
      <c r="H79" s="19"/>
      <c r="I79" s="19"/>
      <c r="J79" s="19"/>
    </row>
    <row r="80" spans="1:10" ht="12.75" customHeight="1" hidden="1">
      <c r="A80" s="19"/>
      <c r="B80" s="21"/>
      <c r="C80" s="21"/>
      <c r="D80" s="21"/>
      <c r="E80" s="21"/>
      <c r="F80" s="22">
        <v>340</v>
      </c>
      <c r="G80" s="19"/>
      <c r="H80" s="19"/>
      <c r="I80" s="19"/>
      <c r="J80" s="19"/>
    </row>
    <row r="81" spans="1:10" ht="12.75">
      <c r="A81" s="19"/>
      <c r="B81" s="21"/>
      <c r="C81" s="21"/>
      <c r="D81" s="21"/>
      <c r="E81" s="21" t="s">
        <v>112</v>
      </c>
      <c r="F81" s="22">
        <v>213</v>
      </c>
      <c r="G81" s="19">
        <v>46100</v>
      </c>
      <c r="H81" s="19">
        <v>30000</v>
      </c>
      <c r="I81" s="63">
        <v>29630</v>
      </c>
      <c r="J81" s="19">
        <v>29630</v>
      </c>
    </row>
    <row r="82" spans="1:10" ht="12.75">
      <c r="A82" s="24"/>
      <c r="B82" s="24"/>
      <c r="C82" s="24"/>
      <c r="D82" s="24"/>
      <c r="E82" s="76">
        <v>244</v>
      </c>
      <c r="F82" s="25">
        <v>226</v>
      </c>
      <c r="G82" s="24">
        <v>0</v>
      </c>
      <c r="H82" s="24">
        <v>0</v>
      </c>
      <c r="I82" s="26"/>
      <c r="J82" s="24"/>
    </row>
    <row r="83" spans="1:10" ht="12.75">
      <c r="A83" s="19"/>
      <c r="B83" s="19"/>
      <c r="C83" s="19"/>
      <c r="D83" s="19"/>
      <c r="E83" s="27">
        <v>244</v>
      </c>
      <c r="F83" s="23">
        <v>340</v>
      </c>
      <c r="G83" s="19">
        <v>0</v>
      </c>
      <c r="H83" s="19">
        <v>0</v>
      </c>
      <c r="I83" s="19"/>
      <c r="J83" s="19"/>
    </row>
    <row r="84" spans="1:10" ht="12.75" customHeight="1" hidden="1">
      <c r="A84" s="19" t="s">
        <v>9</v>
      </c>
      <c r="B84" s="19"/>
      <c r="C84" s="19"/>
      <c r="D84" s="19"/>
      <c r="E84" s="19"/>
      <c r="F84" s="19"/>
      <c r="G84" s="22">
        <f>SUM(G76:G80)</f>
        <v>898600</v>
      </c>
      <c r="H84" s="22">
        <f>SUM(H76:H80)</f>
        <v>842000</v>
      </c>
      <c r="I84" s="64"/>
      <c r="J84" s="22"/>
    </row>
    <row r="85" spans="1:10" ht="12.75" customHeight="1" hidden="1">
      <c r="A85" s="19"/>
      <c r="B85" s="21"/>
      <c r="C85" s="21"/>
      <c r="D85" s="21"/>
      <c r="E85" s="21"/>
      <c r="F85" s="22"/>
      <c r="G85" s="19"/>
      <c r="H85" s="19"/>
      <c r="I85" s="19"/>
      <c r="J85" s="19"/>
    </row>
    <row r="86" spans="1:10" ht="12.75">
      <c r="A86" s="19" t="s">
        <v>9</v>
      </c>
      <c r="B86" s="21"/>
      <c r="C86" s="21"/>
      <c r="D86" s="21"/>
      <c r="E86" s="21"/>
      <c r="F86" s="22"/>
      <c r="G86" s="22">
        <f>G77+G81+G82+G83</f>
        <v>198700</v>
      </c>
      <c r="H86" s="22">
        <f>H77+H81+H82+H83</f>
        <v>153000</v>
      </c>
      <c r="I86" s="64">
        <f>SUM(I77:I85)</f>
        <v>152451</v>
      </c>
      <c r="J86" s="22">
        <f>SUM(J77:J85)</f>
        <v>152451</v>
      </c>
    </row>
    <row r="87" spans="1:10" ht="12.75">
      <c r="A87" s="22" t="s">
        <v>102</v>
      </c>
      <c r="B87" s="21" t="s">
        <v>37</v>
      </c>
      <c r="C87" s="21" t="s">
        <v>43</v>
      </c>
      <c r="D87" s="21" t="s">
        <v>78</v>
      </c>
      <c r="E87" s="21" t="s">
        <v>112</v>
      </c>
      <c r="F87" s="22">
        <v>211</v>
      </c>
      <c r="G87" s="19">
        <v>152600</v>
      </c>
      <c r="H87" s="19">
        <v>122400</v>
      </c>
      <c r="I87" s="19">
        <v>122091</v>
      </c>
      <c r="J87" s="19">
        <v>122091</v>
      </c>
    </row>
    <row r="88" spans="1:10" ht="12.75">
      <c r="A88" s="22"/>
      <c r="B88" s="21"/>
      <c r="C88" s="21"/>
      <c r="D88" s="21"/>
      <c r="E88" s="21" t="s">
        <v>112</v>
      </c>
      <c r="F88" s="22">
        <v>213</v>
      </c>
      <c r="G88" s="19">
        <v>46100</v>
      </c>
      <c r="H88" s="19">
        <v>30000</v>
      </c>
      <c r="I88" s="19">
        <v>29630</v>
      </c>
      <c r="J88" s="19">
        <v>29630</v>
      </c>
    </row>
    <row r="89" spans="1:10" ht="12.75">
      <c r="A89" s="19"/>
      <c r="B89" s="21"/>
      <c r="C89" s="21"/>
      <c r="D89" s="21"/>
      <c r="E89" s="21" t="s">
        <v>109</v>
      </c>
      <c r="F89" s="22">
        <v>340</v>
      </c>
      <c r="G89" s="19">
        <v>100000</v>
      </c>
      <c r="H89" s="19">
        <v>196600</v>
      </c>
      <c r="I89" s="19">
        <v>196600</v>
      </c>
      <c r="J89" s="19">
        <v>196600</v>
      </c>
    </row>
    <row r="90" spans="1:10" ht="12.75" customHeight="1" hidden="1">
      <c r="A90" s="19" t="s">
        <v>9</v>
      </c>
      <c r="B90" s="21"/>
      <c r="C90" s="21"/>
      <c r="D90" s="21"/>
      <c r="E90" s="21"/>
      <c r="F90" s="22"/>
      <c r="G90" s="22">
        <f>G87+G89</f>
        <v>252600</v>
      </c>
      <c r="H90" s="22">
        <f>H87+H89</f>
        <v>319000</v>
      </c>
      <c r="I90" s="22"/>
      <c r="J90" s="22"/>
    </row>
    <row r="91" spans="1:10" ht="12.75" customHeight="1" hidden="1">
      <c r="A91" s="19"/>
      <c r="B91" s="21"/>
      <c r="C91" s="21"/>
      <c r="D91" s="21"/>
      <c r="E91" s="21"/>
      <c r="F91" s="22"/>
      <c r="G91" s="19"/>
      <c r="H91" s="19"/>
      <c r="I91" s="19"/>
      <c r="J91" s="19"/>
    </row>
    <row r="92" spans="1:10" ht="12.75" customHeight="1" hidden="1">
      <c r="A92" s="19"/>
      <c r="B92" s="21"/>
      <c r="C92" s="21"/>
      <c r="D92" s="21"/>
      <c r="E92" s="21"/>
      <c r="F92" s="22"/>
      <c r="G92" s="19"/>
      <c r="H92" s="19"/>
      <c r="I92" s="19"/>
      <c r="J92" s="19"/>
    </row>
    <row r="93" spans="1:10" ht="12.75">
      <c r="A93" s="19" t="s">
        <v>9</v>
      </c>
      <c r="B93" s="21"/>
      <c r="C93" s="21"/>
      <c r="D93" s="21"/>
      <c r="E93" s="21"/>
      <c r="F93" s="22"/>
      <c r="G93" s="22">
        <f>G87+G88+G89</f>
        <v>298700</v>
      </c>
      <c r="H93" s="22">
        <f>H87+H88+H89</f>
        <v>349000</v>
      </c>
      <c r="I93" s="22">
        <f>I87+I88+I89</f>
        <v>348321</v>
      </c>
      <c r="J93" s="22">
        <f>J87+J88+J89</f>
        <v>348321</v>
      </c>
    </row>
    <row r="94" spans="1:10" ht="12" customHeight="1">
      <c r="A94" s="22" t="s">
        <v>126</v>
      </c>
      <c r="B94" s="21" t="s">
        <v>37</v>
      </c>
      <c r="C94" s="21" t="s">
        <v>127</v>
      </c>
      <c r="D94" s="21" t="s">
        <v>128</v>
      </c>
      <c r="E94" s="21" t="s">
        <v>109</v>
      </c>
      <c r="F94" s="22">
        <v>340</v>
      </c>
      <c r="G94" s="19">
        <v>100000</v>
      </c>
      <c r="H94" s="19">
        <v>100000</v>
      </c>
      <c r="I94" s="19">
        <v>100000</v>
      </c>
      <c r="J94" s="19">
        <v>100000</v>
      </c>
    </row>
    <row r="95" spans="1:10" ht="0.75" customHeight="1" hidden="1">
      <c r="A95" s="19"/>
      <c r="B95" s="19"/>
      <c r="C95" s="19"/>
      <c r="D95" s="19"/>
      <c r="E95" s="19"/>
      <c r="F95" s="22">
        <v>213</v>
      </c>
      <c r="G95" s="19">
        <v>21000</v>
      </c>
      <c r="H95" s="19">
        <v>21000</v>
      </c>
      <c r="I95" s="19"/>
      <c r="J95" s="19"/>
    </row>
    <row r="96" spans="1:10" ht="12.75" customHeight="1" hidden="1">
      <c r="A96" s="22"/>
      <c r="B96" s="21"/>
      <c r="C96" s="21"/>
      <c r="D96" s="21"/>
      <c r="E96" s="21"/>
      <c r="F96" s="22">
        <v>310</v>
      </c>
      <c r="G96" s="19"/>
      <c r="H96" s="19"/>
      <c r="I96" s="19"/>
      <c r="J96" s="19"/>
    </row>
    <row r="97" spans="1:10" ht="12.75" customHeight="1" hidden="1">
      <c r="A97" s="19"/>
      <c r="B97" s="21"/>
      <c r="C97" s="21"/>
      <c r="D97" s="21"/>
      <c r="E97" s="21"/>
      <c r="F97" s="22"/>
      <c r="G97" s="19"/>
      <c r="H97" s="19"/>
      <c r="I97" s="19"/>
      <c r="J97" s="19"/>
    </row>
    <row r="98" spans="1:10" ht="12.75" customHeight="1" hidden="1">
      <c r="A98" s="19"/>
      <c r="B98" s="21"/>
      <c r="C98" s="21"/>
      <c r="D98" s="21"/>
      <c r="E98" s="21"/>
      <c r="F98" s="22"/>
      <c r="G98" s="19"/>
      <c r="H98" s="19"/>
      <c r="I98" s="19"/>
      <c r="J98" s="19"/>
    </row>
    <row r="99" spans="1:10" ht="12.75" customHeight="1" hidden="1">
      <c r="A99" s="19"/>
      <c r="B99" s="21"/>
      <c r="C99" s="21"/>
      <c r="D99" s="21"/>
      <c r="E99" s="21"/>
      <c r="F99" s="22"/>
      <c r="G99" s="19"/>
      <c r="H99" s="19"/>
      <c r="I99" s="19"/>
      <c r="J99" s="19"/>
    </row>
    <row r="100" spans="1:10" ht="12.75" customHeight="1" hidden="1">
      <c r="A100" s="19" t="s">
        <v>9</v>
      </c>
      <c r="B100" s="21"/>
      <c r="C100" s="21"/>
      <c r="D100" s="21"/>
      <c r="E100" s="21"/>
      <c r="F100" s="19"/>
      <c r="G100" s="22">
        <f>SUM(G91:G99)</f>
        <v>419700</v>
      </c>
      <c r="H100" s="22">
        <f>SUM(H91:H99)</f>
        <v>470000</v>
      </c>
      <c r="I100" s="22"/>
      <c r="J100" s="22"/>
    </row>
    <row r="101" spans="1:255" ht="12.75" customHeight="1" hidden="1">
      <c r="A101" s="65"/>
      <c r="B101" s="26"/>
      <c r="C101" s="26"/>
      <c r="D101" s="26"/>
      <c r="E101" s="26"/>
      <c r="F101" s="26"/>
      <c r="G101" s="19"/>
      <c r="H101" s="19"/>
      <c r="I101" s="19"/>
      <c r="J101" s="19"/>
      <c r="IU101">
        <f>SUM(A101:IT101)</f>
        <v>0</v>
      </c>
    </row>
    <row r="102" spans="1:10" ht="12.75">
      <c r="A102" s="19" t="s">
        <v>9</v>
      </c>
      <c r="B102" s="21"/>
      <c r="C102" s="21"/>
      <c r="D102" s="21"/>
      <c r="E102" s="21"/>
      <c r="F102" s="22"/>
      <c r="G102" s="22">
        <f>G94</f>
        <v>100000</v>
      </c>
      <c r="H102" s="22">
        <f>H94</f>
        <v>100000</v>
      </c>
      <c r="I102" s="22">
        <f>SUM(I94:I101)</f>
        <v>100000</v>
      </c>
      <c r="J102" s="22">
        <f>SUM(J94:J101)</f>
        <v>100000</v>
      </c>
    </row>
    <row r="103" spans="1:10" ht="12" customHeight="1">
      <c r="A103" s="22" t="s">
        <v>35</v>
      </c>
      <c r="B103" s="21" t="s">
        <v>37</v>
      </c>
      <c r="C103" s="21" t="s">
        <v>46</v>
      </c>
      <c r="D103" s="21" t="s">
        <v>47</v>
      </c>
      <c r="E103" s="21" t="s">
        <v>109</v>
      </c>
      <c r="F103" s="22">
        <v>223</v>
      </c>
      <c r="G103" s="19">
        <v>90000</v>
      </c>
      <c r="H103" s="19">
        <v>320800</v>
      </c>
      <c r="I103" s="19">
        <v>320604.09</v>
      </c>
      <c r="J103" s="19">
        <v>320604.09</v>
      </c>
    </row>
    <row r="104" spans="1:10" ht="12.75">
      <c r="A104" s="19" t="s">
        <v>9</v>
      </c>
      <c r="B104" s="21"/>
      <c r="C104" s="21"/>
      <c r="D104" s="21"/>
      <c r="E104" s="21"/>
      <c r="F104" s="22"/>
      <c r="G104" s="22">
        <f>G103</f>
        <v>90000</v>
      </c>
      <c r="H104" s="22">
        <f>H103</f>
        <v>320800</v>
      </c>
      <c r="I104" s="22">
        <f>SUM(I103)</f>
        <v>320604.09</v>
      </c>
      <c r="J104" s="22">
        <f>SUM(J103)</f>
        <v>320604.09</v>
      </c>
    </row>
    <row r="105" spans="1:10" ht="12.75">
      <c r="A105" s="22" t="s">
        <v>86</v>
      </c>
      <c r="B105" s="21" t="s">
        <v>37</v>
      </c>
      <c r="C105" s="21" t="s">
        <v>46</v>
      </c>
      <c r="D105" s="21" t="s">
        <v>87</v>
      </c>
      <c r="E105" s="21" t="s">
        <v>109</v>
      </c>
      <c r="F105" s="19">
        <v>225</v>
      </c>
      <c r="G105" s="19"/>
      <c r="H105" s="19"/>
      <c r="I105" s="19"/>
      <c r="J105" s="19"/>
    </row>
    <row r="106" spans="1:10" ht="12.75">
      <c r="A106" s="19" t="s">
        <v>88</v>
      </c>
      <c r="B106" s="19"/>
      <c r="C106" s="19"/>
      <c r="D106" s="19"/>
      <c r="E106" s="19"/>
      <c r="F106" s="19"/>
      <c r="G106" s="22">
        <f>SUM(G105)</f>
        <v>0</v>
      </c>
      <c r="H106" s="22">
        <f>SUM(H105)</f>
        <v>0</v>
      </c>
      <c r="I106" s="19"/>
      <c r="J106" s="19"/>
    </row>
    <row r="107" spans="1:10" ht="12.75">
      <c r="A107" s="19" t="s">
        <v>89</v>
      </c>
      <c r="B107" s="21" t="s">
        <v>37</v>
      </c>
      <c r="C107" s="21" t="s">
        <v>90</v>
      </c>
      <c r="D107" s="21" t="s">
        <v>91</v>
      </c>
      <c r="E107" s="21" t="s">
        <v>109</v>
      </c>
      <c r="F107" s="19">
        <v>226</v>
      </c>
      <c r="G107" s="19">
        <v>0</v>
      </c>
      <c r="H107" s="19">
        <v>0</v>
      </c>
      <c r="I107" s="19"/>
      <c r="J107" s="19"/>
    </row>
    <row r="108" spans="1:10" ht="12.75">
      <c r="A108" s="19"/>
      <c r="B108" s="21"/>
      <c r="C108" s="21"/>
      <c r="D108" s="21"/>
      <c r="E108" s="21" t="s">
        <v>109</v>
      </c>
      <c r="F108" s="19">
        <v>310</v>
      </c>
      <c r="G108" s="19"/>
      <c r="H108" s="19"/>
      <c r="I108" s="19"/>
      <c r="J108" s="19"/>
    </row>
    <row r="109" spans="1:10" ht="12.75">
      <c r="A109" s="19"/>
      <c r="B109" s="19"/>
      <c r="C109" s="19"/>
      <c r="D109" s="19"/>
      <c r="E109" s="27">
        <v>244</v>
      </c>
      <c r="F109" s="19">
        <v>340</v>
      </c>
      <c r="G109" s="19">
        <v>0</v>
      </c>
      <c r="H109" s="19">
        <v>0</v>
      </c>
      <c r="I109" s="19"/>
      <c r="J109" s="19"/>
    </row>
    <row r="110" spans="1:10" ht="12.75">
      <c r="A110" s="19" t="s">
        <v>88</v>
      </c>
      <c r="B110" s="19"/>
      <c r="C110" s="19"/>
      <c r="D110" s="19"/>
      <c r="E110" s="19"/>
      <c r="F110" s="19"/>
      <c r="G110" s="22">
        <f>SUM(G107:G109)</f>
        <v>0</v>
      </c>
      <c r="H110" s="22">
        <f>SUM(H107:H109)</f>
        <v>0</v>
      </c>
      <c r="I110" s="22">
        <f>SUM(I107:I109)</f>
        <v>0</v>
      </c>
      <c r="J110" s="22">
        <f>SUM(J108:J109)</f>
        <v>0</v>
      </c>
    </row>
    <row r="111" spans="1:10" ht="12.75">
      <c r="A111" s="22" t="s">
        <v>36</v>
      </c>
      <c r="B111" s="21" t="s">
        <v>37</v>
      </c>
      <c r="C111" s="21" t="s">
        <v>82</v>
      </c>
      <c r="D111" s="21" t="s">
        <v>48</v>
      </c>
      <c r="E111" s="21" t="s">
        <v>109</v>
      </c>
      <c r="F111" s="22">
        <v>290</v>
      </c>
      <c r="G111" s="19">
        <v>0</v>
      </c>
      <c r="H111" s="19">
        <v>0</v>
      </c>
      <c r="I111" s="19"/>
      <c r="J111" s="19"/>
    </row>
    <row r="112" spans="1:10" ht="12.75">
      <c r="A112" s="22"/>
      <c r="B112" s="21"/>
      <c r="C112" s="21"/>
      <c r="D112" s="21"/>
      <c r="E112" s="21" t="s">
        <v>109</v>
      </c>
      <c r="F112" s="22">
        <v>340</v>
      </c>
      <c r="G112" s="19"/>
      <c r="H112" s="19"/>
      <c r="I112" s="19"/>
      <c r="J112" s="19"/>
    </row>
    <row r="113" spans="1:10" ht="12.75">
      <c r="A113" s="19" t="s">
        <v>9</v>
      </c>
      <c r="B113" s="21"/>
      <c r="C113" s="21"/>
      <c r="D113" s="21"/>
      <c r="E113" s="21"/>
      <c r="F113" s="22"/>
      <c r="G113" s="22">
        <f>SUM(G111:G112)</f>
        <v>0</v>
      </c>
      <c r="H113" s="22">
        <f>SUM(H111:H112)</f>
        <v>0</v>
      </c>
      <c r="I113" s="22">
        <f>SUM(I111:I112)</f>
        <v>0</v>
      </c>
      <c r="J113" s="22">
        <f>SUM(J111:J112)</f>
        <v>0</v>
      </c>
    </row>
    <row r="114" spans="1:10" ht="12.75">
      <c r="A114" s="22" t="s">
        <v>0</v>
      </c>
      <c r="B114" s="21" t="s">
        <v>37</v>
      </c>
      <c r="C114" s="21" t="s">
        <v>49</v>
      </c>
      <c r="D114" s="21" t="s">
        <v>50</v>
      </c>
      <c r="E114" s="21" t="s">
        <v>113</v>
      </c>
      <c r="F114" s="22">
        <v>211</v>
      </c>
      <c r="G114" s="60">
        <v>42300</v>
      </c>
      <c r="H114" s="60">
        <v>42300</v>
      </c>
      <c r="I114" s="19">
        <v>37633</v>
      </c>
      <c r="J114" s="19">
        <v>37633</v>
      </c>
    </row>
    <row r="115" spans="1:10" ht="12.75">
      <c r="A115" s="19"/>
      <c r="B115" s="19"/>
      <c r="C115" s="19"/>
      <c r="D115" s="19"/>
      <c r="E115" s="27">
        <v>131</v>
      </c>
      <c r="F115" s="22">
        <v>213</v>
      </c>
      <c r="G115" s="26">
        <v>12700</v>
      </c>
      <c r="H115" s="26">
        <v>12700</v>
      </c>
      <c r="I115" s="19">
        <v>11367</v>
      </c>
      <c r="J115" s="19">
        <v>11367</v>
      </c>
    </row>
    <row r="116" spans="1:10" ht="12.75">
      <c r="A116" s="19"/>
      <c r="B116" s="21"/>
      <c r="C116" s="21"/>
      <c r="D116" s="21"/>
      <c r="E116" s="21" t="s">
        <v>109</v>
      </c>
      <c r="F116" s="22">
        <v>340</v>
      </c>
      <c r="G116" s="60"/>
      <c r="H116" s="60"/>
      <c r="I116" s="19"/>
      <c r="J116" s="19"/>
    </row>
    <row r="117" spans="1:10" ht="12.75">
      <c r="A117" s="66" t="s">
        <v>9</v>
      </c>
      <c r="B117" s="19"/>
      <c r="C117" s="19"/>
      <c r="D117" s="19"/>
      <c r="E117" s="19"/>
      <c r="F117" s="19"/>
      <c r="G117" s="62">
        <f>G114+G115+G116</f>
        <v>55000</v>
      </c>
      <c r="H117" s="62">
        <f>H114+H115+H116</f>
        <v>55000</v>
      </c>
      <c r="I117" s="22">
        <f>I114+I115</f>
        <v>49000</v>
      </c>
      <c r="J117" s="22">
        <f>J114+J115+J116</f>
        <v>49000</v>
      </c>
    </row>
    <row r="118" spans="1:10" ht="12.75" hidden="1">
      <c r="A118" s="19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61" t="s">
        <v>92</v>
      </c>
      <c r="B119" s="21" t="s">
        <v>37</v>
      </c>
      <c r="C119" s="27">
        <v>412</v>
      </c>
      <c r="D119" s="27">
        <v>3400300</v>
      </c>
      <c r="E119" s="27">
        <v>244</v>
      </c>
      <c r="F119" s="28">
        <v>226</v>
      </c>
      <c r="G119" s="19">
        <v>36800</v>
      </c>
      <c r="H119" s="19">
        <v>63500</v>
      </c>
      <c r="I119" s="19">
        <v>63436</v>
      </c>
      <c r="J119" s="19">
        <v>63436</v>
      </c>
    </row>
    <row r="120" spans="1:10" ht="12.75">
      <c r="A120" s="19" t="s">
        <v>88</v>
      </c>
      <c r="B120" s="19"/>
      <c r="C120" s="19"/>
      <c r="D120" s="19"/>
      <c r="E120" s="19"/>
      <c r="F120" s="19"/>
      <c r="G120" s="22">
        <f>G119</f>
        <v>36800</v>
      </c>
      <c r="H120" s="22">
        <f>H119</f>
        <v>63500</v>
      </c>
      <c r="I120" s="22">
        <f>SUM(I119)</f>
        <v>63436</v>
      </c>
      <c r="J120" s="22">
        <f>SUM(J119)</f>
        <v>63436</v>
      </c>
    </row>
    <row r="121" spans="1:12" ht="12.75">
      <c r="A121" s="22" t="s">
        <v>12</v>
      </c>
      <c r="B121" s="22"/>
      <c r="C121" s="22"/>
      <c r="D121" s="22"/>
      <c r="E121" s="22"/>
      <c r="F121" s="22"/>
      <c r="G121" s="22">
        <f>G65+G66+G69+G76+G86+G93+G102+G104+G106+G110+G113+G117+G120</f>
        <v>2616900</v>
      </c>
      <c r="H121" s="22">
        <f>H65+H66+H69+H76+H86+H93+H102+H104+H106+H110+H113+H117+H120</f>
        <v>2983800</v>
      </c>
      <c r="I121" s="30">
        <f>I65+I66+I69+I76+I86+I93+I102+I104+I110+I113+I117+I120</f>
        <v>2975827.7199999997</v>
      </c>
      <c r="J121" s="22">
        <f>J65+J66+J69+J76+J86+J93+J102+J104+J110+J113+J117+J120</f>
        <v>2975827.7199999997</v>
      </c>
      <c r="L121" s="96"/>
    </row>
    <row r="122" spans="1:10" ht="12.75">
      <c r="A122" s="26"/>
      <c r="B122" s="26"/>
      <c r="C122" s="26"/>
      <c r="D122" s="26"/>
      <c r="E122" s="26"/>
      <c r="F122" s="26"/>
      <c r="G122" s="26"/>
      <c r="H122" s="26"/>
      <c r="I122" s="57"/>
      <c r="J122" s="57"/>
    </row>
    <row r="123" spans="1:10" ht="12.75">
      <c r="A123" s="32" t="s">
        <v>56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3.5" thickBot="1">
      <c r="A124" s="32" t="s">
        <v>57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9" ht="12.75">
      <c r="A125" s="17" t="s">
        <v>68</v>
      </c>
      <c r="B125" s="49"/>
      <c r="C125" s="4" t="s">
        <v>66</v>
      </c>
      <c r="D125" s="17" t="s">
        <v>64</v>
      </c>
      <c r="E125" s="49"/>
      <c r="F125" s="17" t="s">
        <v>63</v>
      </c>
      <c r="G125" s="49"/>
      <c r="H125" s="4" t="s">
        <v>62</v>
      </c>
      <c r="I125" s="4" t="s">
        <v>58</v>
      </c>
    </row>
    <row r="126" spans="1:9" ht="13.5" customHeight="1">
      <c r="A126" s="18" t="s">
        <v>69</v>
      </c>
      <c r="B126" s="41"/>
      <c r="C126" s="5" t="s">
        <v>67</v>
      </c>
      <c r="D126" s="18" t="s">
        <v>65</v>
      </c>
      <c r="E126" s="41"/>
      <c r="F126" s="18"/>
      <c r="G126" s="41"/>
      <c r="H126" s="5" t="s">
        <v>29</v>
      </c>
      <c r="I126" s="5" t="s">
        <v>59</v>
      </c>
    </row>
    <row r="127" spans="1:9" ht="18" customHeight="1">
      <c r="A127" s="18"/>
      <c r="B127" s="41"/>
      <c r="C127" s="5"/>
      <c r="D127" s="18"/>
      <c r="E127" s="41"/>
      <c r="F127" s="18"/>
      <c r="G127" s="41"/>
      <c r="H127" s="5"/>
      <c r="I127" s="5" t="s">
        <v>60</v>
      </c>
    </row>
    <row r="128" spans="1:9" ht="14.25" customHeight="1" thickBot="1">
      <c r="A128" s="67"/>
      <c r="B128" s="53"/>
      <c r="C128" s="68"/>
      <c r="D128" s="67"/>
      <c r="E128" s="53"/>
      <c r="F128" s="67"/>
      <c r="G128" s="53"/>
      <c r="H128" s="68"/>
      <c r="I128" s="68" t="s">
        <v>61</v>
      </c>
    </row>
    <row r="129" spans="1:9" ht="12.75" customHeight="1" thickBot="1">
      <c r="A129" s="97">
        <v>1</v>
      </c>
      <c r="B129" s="130"/>
      <c r="C129" s="69">
        <v>2</v>
      </c>
      <c r="D129" s="97">
        <v>3</v>
      </c>
      <c r="E129" s="130"/>
      <c r="F129" s="97">
        <v>4</v>
      </c>
      <c r="G129" s="130"/>
      <c r="H129" s="69">
        <v>5</v>
      </c>
      <c r="I129" s="69">
        <v>6</v>
      </c>
    </row>
    <row r="130" spans="1:9" ht="12.75">
      <c r="A130" s="17" t="s">
        <v>70</v>
      </c>
      <c r="B130" s="49"/>
      <c r="C130" s="4"/>
      <c r="D130" s="17"/>
      <c r="E130" s="49"/>
      <c r="F130" s="17"/>
      <c r="G130" s="49"/>
      <c r="H130" s="4"/>
      <c r="I130" s="4"/>
    </row>
    <row r="131" spans="1:9" ht="12.75">
      <c r="A131" s="18" t="s">
        <v>71</v>
      </c>
      <c r="B131" s="41"/>
      <c r="C131" s="5"/>
      <c r="D131" s="18"/>
      <c r="E131" s="41"/>
      <c r="F131" s="18"/>
      <c r="G131" s="41"/>
      <c r="H131" s="5"/>
      <c r="I131" s="5"/>
    </row>
    <row r="132" spans="1:9" ht="12.75">
      <c r="A132" s="18" t="s">
        <v>72</v>
      </c>
      <c r="B132" s="41"/>
      <c r="C132" s="5">
        <v>10</v>
      </c>
      <c r="D132" s="131">
        <v>36861.24</v>
      </c>
      <c r="E132" s="132"/>
      <c r="F132" s="133">
        <f>H39</f>
        <v>2976095.79</v>
      </c>
      <c r="G132" s="134"/>
      <c r="H132" s="70">
        <f>J121</f>
        <v>2975827.7199999997</v>
      </c>
      <c r="I132" s="71">
        <f>D132+F132-H132</f>
        <v>37129.31000000052</v>
      </c>
    </row>
    <row r="133" spans="1:9" ht="12.75">
      <c r="A133" s="18" t="s">
        <v>73</v>
      </c>
      <c r="B133" s="41"/>
      <c r="C133" s="5"/>
      <c r="D133" s="135"/>
      <c r="E133" s="136"/>
      <c r="F133" s="135"/>
      <c r="G133" s="136"/>
      <c r="H133" s="5"/>
      <c r="I133" s="5"/>
    </row>
    <row r="134" spans="1:9" ht="13.5" thickBot="1">
      <c r="A134" s="67" t="s">
        <v>74</v>
      </c>
      <c r="B134" s="53"/>
      <c r="C134" s="68"/>
      <c r="D134" s="67"/>
      <c r="E134" s="53"/>
      <c r="F134" s="67"/>
      <c r="G134" s="53"/>
      <c r="H134" s="68"/>
      <c r="I134" s="68"/>
    </row>
    <row r="135" spans="1:10" ht="12.75">
      <c r="A135" s="32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32" t="s">
        <v>154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32" t="s">
        <v>120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32"/>
      <c r="B139" s="26"/>
      <c r="C139" s="26"/>
      <c r="D139" s="32"/>
      <c r="E139" s="26"/>
      <c r="F139" s="26"/>
      <c r="G139" s="26"/>
      <c r="H139" s="26"/>
      <c r="I139" s="26"/>
      <c r="J139" s="26"/>
    </row>
    <row r="140" spans="1:10" ht="12.75">
      <c r="A140" s="32" t="s">
        <v>158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32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.75">
      <c r="A142" s="32"/>
      <c r="B142" s="26"/>
      <c r="C142" s="26"/>
      <c r="D142" s="26"/>
      <c r="E142" s="26"/>
      <c r="F142" s="26"/>
      <c r="G142" s="26"/>
      <c r="H142" s="26"/>
      <c r="I142" s="26"/>
      <c r="J142" s="26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2" spans="3:8" ht="12.75">
      <c r="C182" s="11"/>
      <c r="D182" s="11"/>
      <c r="E182" s="11"/>
      <c r="F182" s="11"/>
      <c r="G182" s="11"/>
      <c r="H182" s="11"/>
    </row>
    <row r="187" spans="1:10" ht="12.75">
      <c r="A187" s="1"/>
      <c r="B187" s="1"/>
      <c r="C187" s="1"/>
      <c r="D187" s="1"/>
      <c r="E187" s="9"/>
      <c r="F187" s="9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2"/>
      <c r="F188" s="12"/>
      <c r="G188" s="137"/>
      <c r="H188" s="137"/>
      <c r="I188" s="137"/>
      <c r="J188" s="1"/>
    </row>
    <row r="189" spans="1:10" ht="12.75">
      <c r="A189" s="9"/>
      <c r="B189" s="1"/>
      <c r="C189" s="1"/>
      <c r="D189" s="1"/>
      <c r="E189" s="138"/>
      <c r="F189" s="138"/>
      <c r="G189" s="138"/>
      <c r="H189" s="138"/>
      <c r="I189" s="138"/>
      <c r="J189" s="1"/>
    </row>
    <row r="190" spans="1:10" ht="12.75">
      <c r="A190" s="7"/>
      <c r="B190" s="7"/>
      <c r="C190" s="7"/>
      <c r="D190" s="1"/>
      <c r="E190" s="137"/>
      <c r="F190" s="137"/>
      <c r="G190" s="139"/>
      <c r="H190" s="139"/>
      <c r="I190" s="139"/>
      <c r="J190" s="1"/>
    </row>
    <row r="191" spans="1:10" ht="12.75">
      <c r="A191" s="6"/>
      <c r="B191" s="6"/>
      <c r="C191" s="6"/>
      <c r="D191" s="1"/>
      <c r="E191" s="138"/>
      <c r="F191" s="138"/>
      <c r="G191" s="138"/>
      <c r="H191" s="138"/>
      <c r="I191" s="138"/>
      <c r="J191" s="1"/>
    </row>
    <row r="192" spans="1:10" ht="12.75">
      <c r="A192" s="6"/>
      <c r="B192" s="6"/>
      <c r="C192" s="6"/>
      <c r="D192" s="1"/>
      <c r="E192" s="138"/>
      <c r="F192" s="138"/>
      <c r="G192" s="138"/>
      <c r="H192" s="138"/>
      <c r="I192" s="138"/>
      <c r="J192" s="1"/>
    </row>
    <row r="193" spans="1:10" ht="12.75">
      <c r="A193" s="7"/>
      <c r="B193" s="7"/>
      <c r="C193" s="7"/>
      <c r="D193" s="9"/>
      <c r="E193" s="138"/>
      <c r="F193" s="138"/>
      <c r="G193" s="137"/>
      <c r="H193" s="137"/>
      <c r="I193" s="137"/>
      <c r="J193" s="1"/>
    </row>
    <row r="194" spans="1:10" ht="12.75">
      <c r="A194" s="6"/>
      <c r="B194" s="6"/>
      <c r="C194" s="6"/>
      <c r="D194" s="1"/>
      <c r="E194" s="137"/>
      <c r="F194" s="137"/>
      <c r="G194" s="137"/>
      <c r="H194" s="137"/>
      <c r="I194" s="137"/>
      <c r="J194" s="1"/>
    </row>
    <row r="195" spans="1:10" ht="12.75">
      <c r="A195" s="6"/>
      <c r="B195" s="6"/>
      <c r="C195" s="6"/>
      <c r="D195" s="1"/>
      <c r="E195" s="12"/>
      <c r="F195" s="12"/>
      <c r="G195" s="2"/>
      <c r="H195" s="2"/>
      <c r="I195" s="2"/>
      <c r="J195" s="1"/>
    </row>
    <row r="196" spans="1:10" ht="12.75">
      <c r="A196" s="6"/>
      <c r="B196" s="6"/>
      <c r="C196" s="6"/>
      <c r="D196" s="1"/>
      <c r="E196" s="138"/>
      <c r="F196" s="138"/>
      <c r="G196" s="138"/>
      <c r="H196" s="138"/>
      <c r="I196" s="138"/>
      <c r="J196" s="1"/>
    </row>
    <row r="197" spans="1:10" ht="12.75">
      <c r="A197" s="6"/>
      <c r="B197" s="6"/>
      <c r="C197" s="6"/>
      <c r="D197" s="1"/>
      <c r="E197" s="138"/>
      <c r="F197" s="138"/>
      <c r="G197" s="140"/>
      <c r="H197" s="140"/>
      <c r="I197" s="140"/>
      <c r="J197" s="1"/>
    </row>
    <row r="198" spans="1:10" ht="12.75">
      <c r="A198" s="7"/>
      <c r="B198" s="7"/>
      <c r="C198" s="7"/>
      <c r="D198" s="9"/>
      <c r="E198" s="137"/>
      <c r="F198" s="137"/>
      <c r="G198" s="137"/>
      <c r="H198" s="137"/>
      <c r="I198" s="137"/>
      <c r="J198" s="1"/>
    </row>
    <row r="199" spans="1:10" ht="12.75">
      <c r="A199" s="6"/>
      <c r="B199" s="6"/>
      <c r="C199" s="6"/>
      <c r="D199" s="1"/>
      <c r="E199" s="137"/>
      <c r="F199" s="137"/>
      <c r="G199" s="138"/>
      <c r="H199" s="138"/>
      <c r="I199" s="138"/>
      <c r="J199" s="1"/>
    </row>
    <row r="200" spans="1:10" ht="12.75">
      <c r="A200" s="6"/>
      <c r="B200" s="6"/>
      <c r="C200" s="6"/>
      <c r="D200" s="1"/>
      <c r="E200" s="137"/>
      <c r="F200" s="137"/>
      <c r="G200" s="138"/>
      <c r="H200" s="138"/>
      <c r="I200" s="138"/>
      <c r="J200" s="1"/>
    </row>
    <row r="201" spans="1:10" ht="12.75">
      <c r="A201" s="6"/>
      <c r="B201" s="6"/>
      <c r="C201" s="6"/>
      <c r="D201" s="1"/>
      <c r="E201" s="12"/>
      <c r="F201" s="12"/>
      <c r="G201" s="138"/>
      <c r="H201" s="138"/>
      <c r="I201" s="138"/>
      <c r="J201" s="1"/>
    </row>
    <row r="202" spans="1:10" ht="12.75">
      <c r="A202" s="7"/>
      <c r="B202" s="6"/>
      <c r="C202" s="6"/>
      <c r="D202" s="1"/>
      <c r="E202" s="137"/>
      <c r="F202" s="137"/>
      <c r="G202" s="139"/>
      <c r="H202" s="139"/>
      <c r="I202" s="139"/>
      <c r="J202" s="1"/>
    </row>
    <row r="203" spans="1:10" ht="12.75">
      <c r="A203" s="6"/>
      <c r="B203" s="7"/>
      <c r="C203" s="7"/>
      <c r="D203" s="1"/>
      <c r="E203" s="137"/>
      <c r="F203" s="137"/>
      <c r="G203" s="137"/>
      <c r="H203" s="137"/>
      <c r="I203" s="137"/>
      <c r="J203" s="1"/>
    </row>
    <row r="204" spans="1:10" ht="12.75">
      <c r="A204" s="6"/>
      <c r="B204" s="7"/>
      <c r="C204" s="7"/>
      <c r="D204" s="1"/>
      <c r="E204" s="137"/>
      <c r="F204" s="137"/>
      <c r="G204" s="137"/>
      <c r="H204" s="137"/>
      <c r="I204" s="137"/>
      <c r="J204" s="1"/>
    </row>
    <row r="205" spans="1:10" ht="12.75">
      <c r="A205" s="6"/>
      <c r="B205" s="7"/>
      <c r="C205" s="7"/>
      <c r="D205" s="1"/>
      <c r="E205" s="137"/>
      <c r="F205" s="137"/>
      <c r="G205" s="137"/>
      <c r="H205" s="137"/>
      <c r="I205" s="137"/>
      <c r="J205" s="1"/>
    </row>
    <row r="206" spans="1:10" ht="12.75">
      <c r="A206" s="6"/>
      <c r="B206" s="6"/>
      <c r="C206" s="6"/>
      <c r="D206" s="1"/>
      <c r="E206" s="137"/>
      <c r="F206" s="137"/>
      <c r="G206" s="137"/>
      <c r="H206" s="137"/>
      <c r="I206" s="137"/>
      <c r="J206" s="1"/>
    </row>
    <row r="207" spans="1:10" ht="12.75">
      <c r="A207" s="7"/>
      <c r="B207" s="6"/>
      <c r="C207" s="6"/>
      <c r="D207" s="1"/>
      <c r="E207" s="137"/>
      <c r="F207" s="137"/>
      <c r="G207" s="137"/>
      <c r="H207" s="137"/>
      <c r="I207" s="137"/>
      <c r="J207" s="1"/>
    </row>
    <row r="208" spans="1:10" ht="12.75">
      <c r="A208" s="7"/>
      <c r="B208" s="1"/>
      <c r="C208" s="1"/>
      <c r="D208" s="1"/>
      <c r="E208" s="137"/>
      <c r="F208" s="137"/>
      <c r="G208" s="137"/>
      <c r="H208" s="137"/>
      <c r="I208" s="137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9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8"/>
      <c r="I211" s="8"/>
      <c r="J211" s="8"/>
    </row>
    <row r="212" spans="1:10" ht="12.75">
      <c r="A212" s="1"/>
      <c r="B212" s="1"/>
      <c r="C212" s="1"/>
      <c r="D212" s="1"/>
      <c r="E212" s="1"/>
      <c r="F212" s="1"/>
      <c r="G212" s="8"/>
      <c r="H212" s="8"/>
      <c r="I212" s="8"/>
      <c r="J212" s="8"/>
    </row>
    <row r="213" spans="1:10" ht="12.75">
      <c r="A213" s="1"/>
      <c r="B213" s="1"/>
      <c r="C213" s="1"/>
      <c r="D213" s="1"/>
      <c r="E213" s="1"/>
      <c r="F213" s="1"/>
      <c r="G213" s="8"/>
      <c r="H213" s="8"/>
      <c r="I213" s="8"/>
      <c r="J213" s="1"/>
    </row>
    <row r="214" spans="1:10" ht="12.75">
      <c r="A214" s="1"/>
      <c r="B214" s="1"/>
      <c r="C214" s="1"/>
      <c r="D214" s="1"/>
      <c r="E214" s="1"/>
      <c r="F214" s="1"/>
      <c r="G214" s="8"/>
      <c r="H214" s="8"/>
      <c r="I214" s="8"/>
      <c r="J214" s="1"/>
    </row>
    <row r="215" spans="1:10" ht="12.75">
      <c r="A215" s="1"/>
      <c r="B215" s="1"/>
      <c r="C215" s="1"/>
      <c r="D215" s="1"/>
      <c r="E215" s="1"/>
      <c r="F215" s="1"/>
      <c r="G215" s="8"/>
      <c r="H215" s="8"/>
      <c r="I215" s="8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9"/>
      <c r="B217" s="7"/>
      <c r="C217" s="7"/>
      <c r="D217" s="7"/>
      <c r="E217" s="7"/>
      <c r="F217" s="9"/>
      <c r="G217" s="1"/>
      <c r="H217" s="1"/>
      <c r="I217" s="1"/>
      <c r="J217" s="1"/>
    </row>
    <row r="218" spans="1:10" ht="12.75">
      <c r="A218" s="1"/>
      <c r="B218" s="7"/>
      <c r="C218" s="7"/>
      <c r="D218" s="7"/>
      <c r="E218" s="7"/>
      <c r="F218" s="9"/>
      <c r="G218" s="1"/>
      <c r="H218" s="1"/>
      <c r="I218" s="1"/>
      <c r="J218" s="1"/>
    </row>
    <row r="219" spans="1:10" ht="12.75">
      <c r="A219" s="1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1"/>
      <c r="H221" s="1"/>
      <c r="I221" s="1"/>
      <c r="J221" s="1"/>
    </row>
    <row r="222" spans="1:10" ht="12.75">
      <c r="A222" s="1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1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1"/>
      <c r="H225" s="1"/>
      <c r="I225" s="1"/>
      <c r="J225" s="1"/>
    </row>
    <row r="226" spans="1:10" ht="12.75">
      <c r="A226" s="1"/>
      <c r="B226" s="7"/>
      <c r="C226" s="7"/>
      <c r="D226" s="7"/>
      <c r="E226" s="7"/>
      <c r="F226" s="9"/>
      <c r="G226" s="9"/>
      <c r="H226" s="9"/>
      <c r="I226" s="9"/>
      <c r="J226" s="9"/>
    </row>
    <row r="227" spans="1:10" ht="12.75">
      <c r="A227" s="9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1"/>
      <c r="H228" s="1"/>
      <c r="I228" s="1"/>
      <c r="J228" s="1"/>
    </row>
    <row r="229" spans="1:10" ht="12.75">
      <c r="A229" s="1"/>
      <c r="B229" s="7"/>
      <c r="C229" s="7"/>
      <c r="D229" s="7"/>
      <c r="E229" s="7"/>
      <c r="F229" s="9"/>
      <c r="G229" s="9"/>
      <c r="H229" s="9"/>
      <c r="I229" s="9"/>
      <c r="J229" s="9"/>
    </row>
    <row r="230" spans="1:10" ht="12.75">
      <c r="A230" s="9"/>
      <c r="B230" s="7"/>
      <c r="C230" s="7"/>
      <c r="D230" s="7"/>
      <c r="E230" s="7"/>
      <c r="F230" s="9"/>
      <c r="G230" s="9"/>
      <c r="H230" s="9"/>
      <c r="I230" s="9"/>
      <c r="J230" s="9"/>
    </row>
    <row r="231" spans="1:10" ht="12.75">
      <c r="A231" s="9"/>
      <c r="B231" s="7"/>
      <c r="C231" s="7"/>
      <c r="D231" s="7"/>
      <c r="E231" s="7"/>
      <c r="F231" s="9"/>
      <c r="G231" s="9"/>
      <c r="H231" s="9"/>
      <c r="I231" s="9"/>
      <c r="J231" s="9"/>
    </row>
    <row r="232" spans="1:10" ht="12.75">
      <c r="A232" s="9"/>
      <c r="B232" s="7"/>
      <c r="C232" s="7"/>
      <c r="D232" s="7"/>
      <c r="E232" s="7"/>
      <c r="F232" s="9"/>
      <c r="G232" s="1"/>
      <c r="H232" s="1"/>
      <c r="I232" s="1"/>
      <c r="J232" s="1"/>
    </row>
    <row r="233" spans="1:10" ht="12.75">
      <c r="A233" s="1"/>
      <c r="B233" s="7"/>
      <c r="C233" s="7"/>
      <c r="D233" s="7"/>
      <c r="E233" s="7"/>
      <c r="F233" s="9"/>
      <c r="G233" s="1"/>
      <c r="H233" s="1"/>
      <c r="I233" s="1"/>
      <c r="J233" s="1"/>
    </row>
    <row r="234" spans="1:10" ht="12.75">
      <c r="A234" s="1"/>
      <c r="B234" s="7"/>
      <c r="C234" s="7"/>
      <c r="D234" s="7"/>
      <c r="E234" s="7"/>
      <c r="F234" s="9"/>
      <c r="G234" s="1"/>
      <c r="H234" s="1"/>
      <c r="I234" s="1"/>
      <c r="J234" s="1"/>
    </row>
    <row r="235" spans="1:10" ht="12.75">
      <c r="A235" s="1"/>
      <c r="B235" s="7"/>
      <c r="C235" s="7"/>
      <c r="D235" s="7"/>
      <c r="E235" s="7"/>
      <c r="F235" s="9"/>
      <c r="G235" s="9"/>
      <c r="H235" s="9"/>
      <c r="I235" s="9"/>
      <c r="J235" s="9"/>
    </row>
    <row r="236" spans="1:10" ht="12.75">
      <c r="A236" s="9"/>
      <c r="B236" s="7"/>
      <c r="C236" s="7"/>
      <c r="D236" s="7"/>
      <c r="E236" s="7"/>
      <c r="F236" s="9"/>
      <c r="G236" s="1"/>
      <c r="H236" s="1"/>
      <c r="I236" s="1"/>
      <c r="J236" s="1"/>
    </row>
    <row r="237" spans="1:10" ht="12.75">
      <c r="A237" s="1"/>
      <c r="B237" s="7"/>
      <c r="C237" s="7"/>
      <c r="D237" s="7"/>
      <c r="E237" s="7"/>
      <c r="F237" s="9"/>
      <c r="G237" s="1"/>
      <c r="H237" s="1"/>
      <c r="I237" s="1"/>
      <c r="J237" s="1"/>
    </row>
    <row r="238" spans="1:10" ht="12.75">
      <c r="A238" s="1"/>
      <c r="B238" s="7"/>
      <c r="C238" s="7"/>
      <c r="D238" s="7"/>
      <c r="E238" s="7"/>
      <c r="F238" s="9"/>
      <c r="G238" s="1"/>
      <c r="H238" s="1"/>
      <c r="I238" s="1"/>
      <c r="J238" s="1"/>
    </row>
    <row r="239" spans="1:10" ht="12.75">
      <c r="A239" s="1"/>
      <c r="B239" s="7"/>
      <c r="C239" s="7"/>
      <c r="D239" s="7"/>
      <c r="E239" s="7"/>
      <c r="F239" s="9"/>
      <c r="G239" s="9"/>
      <c r="H239" s="9"/>
      <c r="I239" s="9"/>
      <c r="J239" s="9"/>
    </row>
    <row r="240" spans="1:10" ht="12.75">
      <c r="A240" s="9"/>
      <c r="B240" s="7"/>
      <c r="C240" s="7"/>
      <c r="D240" s="7"/>
      <c r="E240" s="7"/>
      <c r="F240" s="9"/>
      <c r="G240" s="9"/>
      <c r="H240" s="9"/>
      <c r="I240" s="15"/>
      <c r="J240" s="14"/>
    </row>
    <row r="241" spans="1:10" ht="12.75">
      <c r="A241" s="1"/>
      <c r="B241" s="7"/>
      <c r="C241" s="7"/>
      <c r="D241" s="7"/>
      <c r="E241" s="7"/>
      <c r="F241" s="9"/>
      <c r="G241" s="9"/>
      <c r="H241" s="9"/>
      <c r="I241" s="16"/>
      <c r="J241" s="9"/>
    </row>
    <row r="242" spans="1:10" ht="12.75">
      <c r="A242" s="9"/>
      <c r="B242" s="7"/>
      <c r="C242" s="7"/>
      <c r="D242" s="7"/>
      <c r="E242" s="7"/>
      <c r="F242" s="9"/>
      <c r="G242" s="1"/>
      <c r="H242" s="1"/>
      <c r="I242" s="1"/>
      <c r="J242" s="1"/>
    </row>
    <row r="243" spans="1:10" ht="12.75">
      <c r="A243" s="1"/>
      <c r="B243" s="7"/>
      <c r="C243" s="7"/>
      <c r="D243" s="7"/>
      <c r="E243" s="7"/>
      <c r="F243" s="9"/>
      <c r="G243" s="1"/>
      <c r="H243" s="1"/>
      <c r="I243" s="1"/>
      <c r="J243" s="1"/>
    </row>
    <row r="244" spans="1:10" ht="12.75">
      <c r="A244" s="1"/>
      <c r="B244" s="7"/>
      <c r="C244" s="7"/>
      <c r="D244" s="7"/>
      <c r="E244" s="7"/>
      <c r="F244" s="9"/>
      <c r="G244" s="1"/>
      <c r="H244" s="1"/>
      <c r="I244" s="1"/>
      <c r="J244" s="1"/>
    </row>
    <row r="245" spans="1:10" ht="12.75">
      <c r="A245" s="1"/>
      <c r="B245" s="7"/>
      <c r="C245" s="7"/>
      <c r="D245" s="7"/>
      <c r="E245" s="7"/>
      <c r="F245" s="9"/>
      <c r="G245" s="1"/>
      <c r="H245" s="1"/>
      <c r="I245" s="1"/>
      <c r="J245" s="1"/>
    </row>
    <row r="246" spans="1:10" ht="12.75">
      <c r="A246" s="1"/>
      <c r="B246" s="7"/>
      <c r="C246" s="7"/>
      <c r="D246" s="7"/>
      <c r="E246" s="7"/>
      <c r="F246" s="9"/>
      <c r="G246" s="1"/>
      <c r="H246" s="1"/>
      <c r="I246" s="1"/>
      <c r="J246" s="1"/>
    </row>
    <row r="247" spans="1:10" ht="12.75">
      <c r="A247" s="1"/>
      <c r="B247" s="7"/>
      <c r="C247" s="7"/>
      <c r="D247" s="7"/>
      <c r="E247" s="7"/>
      <c r="F247" s="9"/>
      <c r="G247" s="9"/>
      <c r="H247" s="9"/>
      <c r="I247" s="9"/>
      <c r="J247" s="9"/>
    </row>
    <row r="248" spans="1:10" ht="12.75">
      <c r="A248" s="9"/>
      <c r="B248" s="7"/>
      <c r="C248" s="7"/>
      <c r="D248" s="7"/>
      <c r="E248" s="7"/>
      <c r="F248" s="9"/>
      <c r="G248" s="1"/>
      <c r="H248" s="1"/>
      <c r="I248" s="1"/>
      <c r="J248" s="1"/>
    </row>
    <row r="249" spans="1:10" ht="12.75">
      <c r="A249" s="1"/>
      <c r="B249" s="7"/>
      <c r="C249" s="7"/>
      <c r="D249" s="7"/>
      <c r="E249" s="7"/>
      <c r="F249" s="9"/>
      <c r="G249" s="1"/>
      <c r="H249" s="1"/>
      <c r="I249" s="1"/>
      <c r="J249" s="1"/>
    </row>
    <row r="250" spans="1:10" ht="12.75">
      <c r="A250" s="1"/>
      <c r="B250" s="7"/>
      <c r="C250" s="7"/>
      <c r="D250" s="7"/>
      <c r="E250" s="7"/>
      <c r="F250" s="9"/>
      <c r="G250" s="1"/>
      <c r="H250" s="1"/>
      <c r="I250" s="1"/>
      <c r="J250" s="1"/>
    </row>
    <row r="251" spans="1:10" ht="12.75">
      <c r="A251" s="1"/>
      <c r="B251" s="7"/>
      <c r="C251" s="7"/>
      <c r="D251" s="7"/>
      <c r="E251" s="7"/>
      <c r="F251" s="9"/>
      <c r="G251" s="1"/>
      <c r="H251" s="1"/>
      <c r="I251" s="1"/>
      <c r="J251" s="1"/>
    </row>
    <row r="252" spans="1:10" ht="12.75">
      <c r="A252" s="1"/>
      <c r="B252" s="7"/>
      <c r="C252" s="7"/>
      <c r="D252" s="7"/>
      <c r="E252" s="7"/>
      <c r="F252" s="9"/>
      <c r="G252" s="1"/>
      <c r="H252" s="1"/>
      <c r="I252" s="1"/>
      <c r="J252" s="1"/>
    </row>
    <row r="253" spans="1:10" ht="12.75">
      <c r="A253" s="1"/>
      <c r="B253" s="7"/>
      <c r="C253" s="7"/>
      <c r="D253" s="7"/>
      <c r="E253" s="7"/>
      <c r="F253" s="9"/>
      <c r="G253" s="9"/>
      <c r="H253" s="9"/>
      <c r="I253" s="9"/>
      <c r="J253" s="9"/>
    </row>
    <row r="254" spans="1:10" ht="12.75">
      <c r="A254" s="9"/>
      <c r="B254" s="7"/>
      <c r="C254" s="7"/>
      <c r="D254" s="7"/>
      <c r="E254" s="7"/>
      <c r="F254" s="9"/>
      <c r="G254" s="1"/>
      <c r="H254" s="1"/>
      <c r="I254" s="1"/>
      <c r="J254" s="1"/>
    </row>
    <row r="255" spans="1:10" ht="12.75">
      <c r="A255" s="9"/>
      <c r="B255" s="7"/>
      <c r="C255" s="7"/>
      <c r="D255" s="7"/>
      <c r="E255" s="7"/>
      <c r="F255" s="9"/>
      <c r="G255" s="1"/>
      <c r="H255" s="1"/>
      <c r="I255" s="1"/>
      <c r="J255" s="1"/>
    </row>
    <row r="256" spans="1:10" ht="12.75">
      <c r="A256" s="1"/>
      <c r="B256" s="7"/>
      <c r="C256" s="7"/>
      <c r="D256" s="7"/>
      <c r="E256" s="7"/>
      <c r="F256" s="9"/>
      <c r="G256" s="1"/>
      <c r="H256" s="1"/>
      <c r="I256" s="1"/>
      <c r="J256" s="1"/>
    </row>
    <row r="257" spans="1:10" ht="12.75">
      <c r="A257" s="1"/>
      <c r="B257" s="7"/>
      <c r="C257" s="7"/>
      <c r="D257" s="7"/>
      <c r="E257" s="7"/>
      <c r="F257" s="9"/>
      <c r="G257" s="1"/>
      <c r="H257" s="1"/>
      <c r="I257" s="1"/>
      <c r="J257" s="1"/>
    </row>
    <row r="258" spans="1:10" ht="12.75">
      <c r="A258" s="1"/>
      <c r="B258" s="7"/>
      <c r="C258" s="7"/>
      <c r="D258" s="7"/>
      <c r="E258" s="7"/>
      <c r="F258" s="9"/>
      <c r="G258" s="1"/>
      <c r="H258" s="1"/>
      <c r="I258" s="1"/>
      <c r="J258" s="1"/>
    </row>
    <row r="259" spans="1:10" ht="12.75">
      <c r="A259" s="1"/>
      <c r="B259" s="7"/>
      <c r="C259" s="7"/>
      <c r="D259" s="7"/>
      <c r="E259" s="7"/>
      <c r="F259" s="9"/>
      <c r="G259" s="1"/>
      <c r="H259" s="1"/>
      <c r="I259" s="1"/>
      <c r="J259" s="1"/>
    </row>
    <row r="260" spans="1:10" ht="12.75">
      <c r="A260" s="1"/>
      <c r="B260" s="7"/>
      <c r="C260" s="7"/>
      <c r="D260" s="7"/>
      <c r="E260" s="7"/>
      <c r="F260" s="9"/>
      <c r="G260" s="9"/>
      <c r="H260" s="9"/>
      <c r="I260" s="9"/>
      <c r="J260" s="9"/>
    </row>
    <row r="261" spans="1:10" ht="12.75">
      <c r="A261" s="9"/>
      <c r="B261" s="7"/>
      <c r="C261" s="7"/>
      <c r="D261" s="7"/>
      <c r="E261" s="7"/>
      <c r="F261" s="9"/>
      <c r="G261" s="1"/>
      <c r="H261" s="1"/>
      <c r="I261" s="1"/>
      <c r="J261" s="1"/>
    </row>
    <row r="262" spans="1:10" ht="12.75">
      <c r="A262" s="1"/>
      <c r="B262" s="7"/>
      <c r="C262" s="7"/>
      <c r="D262" s="7"/>
      <c r="E262" s="7"/>
      <c r="F262" s="9"/>
      <c r="G262" s="1"/>
      <c r="H262" s="1"/>
      <c r="I262" s="1"/>
      <c r="J262" s="1"/>
    </row>
    <row r="263" spans="1:10" ht="12.75">
      <c r="A263" s="1"/>
      <c r="B263" s="7"/>
      <c r="C263" s="7"/>
      <c r="D263" s="7"/>
      <c r="E263" s="7"/>
      <c r="F263" s="9"/>
      <c r="G263" s="9"/>
      <c r="H263" s="9"/>
      <c r="I263" s="9"/>
      <c r="J263" s="9"/>
    </row>
    <row r="264" spans="1:10" ht="12.75">
      <c r="A264" s="9"/>
      <c r="B264" s="7"/>
      <c r="C264" s="7"/>
      <c r="D264" s="7"/>
      <c r="E264" s="7"/>
      <c r="F264" s="9"/>
      <c r="G264" s="1"/>
      <c r="H264" s="1"/>
      <c r="I264" s="1"/>
      <c r="J264" s="1"/>
    </row>
    <row r="265" spans="1:10" ht="12.75">
      <c r="A265" s="1"/>
      <c r="B265" s="7"/>
      <c r="C265" s="7"/>
      <c r="D265" s="7"/>
      <c r="E265" s="7"/>
      <c r="F265" s="9"/>
      <c r="G265" s="1"/>
      <c r="H265" s="1"/>
      <c r="I265" s="1"/>
      <c r="J265" s="1"/>
    </row>
    <row r="266" spans="1:10" ht="12.75">
      <c r="A266" s="1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13"/>
      <c r="J267" s="9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1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38"/>
      <c r="B276" s="138"/>
      <c r="C276" s="2"/>
      <c r="D276" s="138"/>
      <c r="E276" s="138"/>
      <c r="F276" s="138"/>
      <c r="G276" s="138"/>
      <c r="H276" s="2"/>
      <c r="I276" s="2"/>
      <c r="J276" s="2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37"/>
      <c r="E279" s="137"/>
      <c r="F279" s="137"/>
      <c r="G279" s="137"/>
      <c r="H279" s="12"/>
      <c r="I279" s="9"/>
      <c r="J279" s="9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</sheetData>
  <sheetProtection/>
  <mergeCells count="81">
    <mergeCell ref="E14:F14"/>
    <mergeCell ref="E15:F15"/>
    <mergeCell ref="A16:D16"/>
    <mergeCell ref="E17:F17"/>
    <mergeCell ref="E18:F18"/>
    <mergeCell ref="E19:F19"/>
    <mergeCell ref="E20:F20"/>
    <mergeCell ref="E21:F21"/>
    <mergeCell ref="E22:F22"/>
    <mergeCell ref="A23:D23"/>
    <mergeCell ref="E23:F23"/>
    <mergeCell ref="E24:F24"/>
    <mergeCell ref="E25:F25"/>
    <mergeCell ref="E26:F26"/>
    <mergeCell ref="E27:F27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E33:F33"/>
    <mergeCell ref="E34:F34"/>
    <mergeCell ref="E35:F35"/>
    <mergeCell ref="E36:F36"/>
    <mergeCell ref="E37:F37"/>
    <mergeCell ref="E38:F38"/>
    <mergeCell ref="E39:F39"/>
    <mergeCell ref="A129:B129"/>
    <mergeCell ref="D129:E129"/>
    <mergeCell ref="F129:G129"/>
    <mergeCell ref="D132:E132"/>
    <mergeCell ref="F132:G132"/>
    <mergeCell ref="D133:E133"/>
    <mergeCell ref="F133:G133"/>
    <mergeCell ref="G188:I188"/>
    <mergeCell ref="E189:F189"/>
    <mergeCell ref="G189:I189"/>
    <mergeCell ref="E190:F190"/>
    <mergeCell ref="G190:I190"/>
    <mergeCell ref="E191:F191"/>
    <mergeCell ref="G191:I191"/>
    <mergeCell ref="E192:F192"/>
    <mergeCell ref="G192:I192"/>
    <mergeCell ref="E193:F193"/>
    <mergeCell ref="G193:I193"/>
    <mergeCell ref="E194:F194"/>
    <mergeCell ref="G194:I194"/>
    <mergeCell ref="E196:F196"/>
    <mergeCell ref="G196:I196"/>
    <mergeCell ref="E197:F197"/>
    <mergeCell ref="G197:I197"/>
    <mergeCell ref="E198:F198"/>
    <mergeCell ref="G198:I198"/>
    <mergeCell ref="E199:F199"/>
    <mergeCell ref="G199:I199"/>
    <mergeCell ref="E200:F200"/>
    <mergeCell ref="G200:I200"/>
    <mergeCell ref="G201:I201"/>
    <mergeCell ref="E202:F202"/>
    <mergeCell ref="G202:I202"/>
    <mergeCell ref="E203:F203"/>
    <mergeCell ref="G203:I203"/>
    <mergeCell ref="E204:F204"/>
    <mergeCell ref="G204:I204"/>
    <mergeCell ref="E205:F205"/>
    <mergeCell ref="G205:I205"/>
    <mergeCell ref="E206:F206"/>
    <mergeCell ref="G206:I206"/>
    <mergeCell ref="E207:F207"/>
    <mergeCell ref="G207:I207"/>
    <mergeCell ref="E208:F208"/>
    <mergeCell ref="G208:I208"/>
    <mergeCell ref="A276:B276"/>
    <mergeCell ref="D276:E276"/>
    <mergeCell ref="F276:G276"/>
    <mergeCell ref="D279:E279"/>
    <mergeCell ref="F279:G279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571"/>
  <sheetViews>
    <sheetView zoomScale="112" zoomScaleNormal="112" zoomScalePageLayoutView="0" workbookViewId="0" topLeftCell="A69">
      <selection activeCell="G139" sqref="G139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7.625" style="0" customWidth="1"/>
    <col min="5" max="5" width="4.125" style="0" customWidth="1"/>
    <col min="6" max="6" width="8.25390625" style="0" customWidth="1"/>
    <col min="7" max="7" width="12.3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84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124</v>
      </c>
      <c r="E6" s="20"/>
      <c r="F6" s="20"/>
      <c r="G6" s="20"/>
      <c r="H6" s="20"/>
      <c r="I6" s="20"/>
      <c r="J6" s="20"/>
    </row>
    <row r="7" spans="1:10" ht="12.75">
      <c r="A7" s="20" t="s">
        <v>114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52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54</v>
      </c>
      <c r="F12" s="32"/>
      <c r="G12" s="26"/>
      <c r="H12" s="26"/>
      <c r="I12" s="26"/>
      <c r="J12" s="8"/>
    </row>
    <row r="13" spans="1:7" ht="13.5" thickBot="1">
      <c r="A13" s="33" t="s">
        <v>2</v>
      </c>
      <c r="B13" s="34"/>
      <c r="C13" s="34"/>
      <c r="D13" s="34"/>
      <c r="E13" s="31" t="s">
        <v>13</v>
      </c>
      <c r="F13" s="78"/>
      <c r="G13" s="77" t="s">
        <v>105</v>
      </c>
    </row>
    <row r="14" spans="1:7" ht="13.5" thickBot="1">
      <c r="A14" s="35" t="s">
        <v>3</v>
      </c>
      <c r="B14" s="34"/>
      <c r="C14" s="34"/>
      <c r="D14" s="36"/>
      <c r="E14" s="97"/>
      <c r="F14" s="142"/>
      <c r="G14" s="84"/>
    </row>
    <row r="15" spans="1:7" ht="13.5" thickBot="1">
      <c r="A15" s="37" t="s">
        <v>4</v>
      </c>
      <c r="B15" s="38"/>
      <c r="C15" s="38"/>
      <c r="D15" s="36"/>
      <c r="E15" s="99">
        <v>18000</v>
      </c>
      <c r="F15" s="108"/>
      <c r="G15" s="85">
        <v>1289.02</v>
      </c>
    </row>
    <row r="16" spans="1:7" ht="13.5" thickBot="1">
      <c r="A16" s="146" t="s">
        <v>107</v>
      </c>
      <c r="B16" s="147"/>
      <c r="C16" s="147"/>
      <c r="D16" s="148"/>
      <c r="E16" s="29"/>
      <c r="F16" s="79"/>
      <c r="G16" s="85"/>
    </row>
    <row r="17" spans="1:7" ht="13.5" thickBot="1">
      <c r="A17" s="37" t="s">
        <v>4</v>
      </c>
      <c r="B17" s="38"/>
      <c r="C17" s="38"/>
      <c r="D17" s="36"/>
      <c r="E17" s="99">
        <f>SUM(E15:E16)</f>
        <v>18000</v>
      </c>
      <c r="F17" s="108"/>
      <c r="G17" s="85">
        <f>G15+G16</f>
        <v>1289.02</v>
      </c>
    </row>
    <row r="18" spans="1:7" ht="13.5" thickBot="1">
      <c r="A18" s="39" t="s">
        <v>5</v>
      </c>
      <c r="B18" s="40"/>
      <c r="C18" s="40"/>
      <c r="D18" s="41"/>
      <c r="E18" s="104"/>
      <c r="F18" s="143"/>
      <c r="G18" s="84"/>
    </row>
    <row r="19" spans="1:7" ht="13.5" thickBot="1">
      <c r="A19" s="42" t="s">
        <v>79</v>
      </c>
      <c r="B19" s="43"/>
      <c r="C19" s="43"/>
      <c r="D19" s="36"/>
      <c r="E19" s="104"/>
      <c r="F19" s="143"/>
      <c r="G19" s="84"/>
    </row>
    <row r="20" spans="1:7" ht="13.5" thickBot="1">
      <c r="A20" s="44" t="s">
        <v>6</v>
      </c>
      <c r="B20" s="45"/>
      <c r="C20" s="45"/>
      <c r="D20" s="46"/>
      <c r="E20" s="99">
        <v>5000</v>
      </c>
      <c r="F20" s="108"/>
      <c r="G20" s="85">
        <f>G18+G19</f>
        <v>0</v>
      </c>
    </row>
    <row r="21" spans="1:7" ht="13.5" thickBot="1">
      <c r="A21" s="47" t="s">
        <v>7</v>
      </c>
      <c r="B21" s="48"/>
      <c r="C21" s="48"/>
      <c r="D21" s="49"/>
      <c r="E21" s="99">
        <v>102000</v>
      </c>
      <c r="F21" s="108"/>
      <c r="G21" s="85">
        <v>8357.57</v>
      </c>
    </row>
    <row r="22" spans="1:7" ht="13.5" thickBot="1">
      <c r="A22" s="50" t="s">
        <v>129</v>
      </c>
      <c r="B22" s="50"/>
      <c r="C22" s="50"/>
      <c r="D22" s="19"/>
      <c r="E22" s="107"/>
      <c r="F22" s="143"/>
      <c r="G22" s="84">
        <v>18848</v>
      </c>
    </row>
    <row r="23" spans="1:7" ht="13.5" thickBot="1">
      <c r="A23" s="116" t="s">
        <v>130</v>
      </c>
      <c r="B23" s="117"/>
      <c r="C23" s="117"/>
      <c r="D23" s="118"/>
      <c r="E23" s="107"/>
      <c r="F23" s="143"/>
      <c r="G23" s="84">
        <v>725</v>
      </c>
    </row>
    <row r="24" spans="1:7" ht="13.5" thickBot="1">
      <c r="A24" s="51" t="s">
        <v>131</v>
      </c>
      <c r="B24" s="52"/>
      <c r="C24" s="52"/>
      <c r="D24" s="53"/>
      <c r="E24" s="104"/>
      <c r="F24" s="143"/>
      <c r="G24" s="86">
        <v>21852.57</v>
      </c>
    </row>
    <row r="25" spans="1:7" ht="13.5" thickBot="1">
      <c r="A25" s="54" t="s">
        <v>132</v>
      </c>
      <c r="B25" s="55"/>
      <c r="C25" s="55"/>
      <c r="D25" s="56"/>
      <c r="E25" s="104"/>
      <c r="F25" s="143"/>
      <c r="G25" s="86">
        <v>449.34</v>
      </c>
    </row>
    <row r="26" spans="1:7" ht="13.5" thickBot="1">
      <c r="A26" s="44" t="s">
        <v>75</v>
      </c>
      <c r="B26" s="45"/>
      <c r="C26" s="45"/>
      <c r="D26" s="46"/>
      <c r="E26" s="99">
        <v>600000</v>
      </c>
      <c r="F26" s="108"/>
      <c r="G26" s="85">
        <f>G22+G23+G24+G25</f>
        <v>41874.909999999996</v>
      </c>
    </row>
    <row r="27" spans="1:7" ht="13.5" thickBot="1">
      <c r="A27" s="42" t="s">
        <v>121</v>
      </c>
      <c r="B27" s="43"/>
      <c r="C27" s="43"/>
      <c r="D27" s="36"/>
      <c r="E27" s="99">
        <v>500000</v>
      </c>
      <c r="F27" s="108"/>
      <c r="G27" s="85"/>
    </row>
    <row r="28" spans="1:7" ht="12.75">
      <c r="A28" s="93" t="s">
        <v>95</v>
      </c>
      <c r="B28" s="94"/>
      <c r="C28" s="94" t="s">
        <v>101</v>
      </c>
      <c r="D28" s="95"/>
      <c r="E28" s="109"/>
      <c r="F28" s="144"/>
      <c r="G28" s="77">
        <v>15205</v>
      </c>
    </row>
    <row r="29" spans="1:7" ht="12.75">
      <c r="A29" s="116" t="s">
        <v>93</v>
      </c>
      <c r="B29" s="117"/>
      <c r="C29" s="117"/>
      <c r="D29" s="118"/>
      <c r="E29" s="114"/>
      <c r="F29" s="145"/>
      <c r="G29" s="84"/>
    </row>
    <row r="30" spans="1:7" ht="13.5" thickBot="1">
      <c r="A30" s="119" t="s">
        <v>85</v>
      </c>
      <c r="B30" s="120"/>
      <c r="C30" s="120"/>
      <c r="D30" s="121"/>
      <c r="E30" s="122"/>
      <c r="F30" s="141"/>
      <c r="G30" s="84"/>
    </row>
    <row r="31" spans="1:7" ht="13.5" thickBot="1">
      <c r="A31" s="124" t="s">
        <v>94</v>
      </c>
      <c r="B31" s="125"/>
      <c r="C31" s="125"/>
      <c r="D31" s="126"/>
      <c r="E31" s="99"/>
      <c r="F31" s="108"/>
      <c r="G31" s="84"/>
    </row>
    <row r="32" spans="1:7" ht="13.5" thickBot="1">
      <c r="A32" s="127" t="s">
        <v>103</v>
      </c>
      <c r="B32" s="128"/>
      <c r="C32" s="128"/>
      <c r="D32" s="129"/>
      <c r="E32" s="97"/>
      <c r="F32" s="142"/>
      <c r="G32" s="77"/>
    </row>
    <row r="33" spans="1:7" ht="13.5" thickBot="1">
      <c r="A33" s="44" t="s">
        <v>9</v>
      </c>
      <c r="B33" s="40"/>
      <c r="C33" s="40"/>
      <c r="D33" s="41"/>
      <c r="E33" s="99">
        <f>E17+E20+E21+E26+E27</f>
        <v>1225000</v>
      </c>
      <c r="F33" s="108"/>
      <c r="G33" s="85">
        <f>G17+G20+G21+G26+G28</f>
        <v>66726.5</v>
      </c>
    </row>
    <row r="34" spans="1:7" ht="13.5" thickBot="1">
      <c r="A34" s="42" t="s">
        <v>116</v>
      </c>
      <c r="B34" s="38"/>
      <c r="C34" s="38"/>
      <c r="D34" s="36"/>
      <c r="E34" s="99">
        <v>1292000</v>
      </c>
      <c r="F34" s="108"/>
      <c r="G34" s="85">
        <v>162000</v>
      </c>
    </row>
    <row r="35" spans="1:7" ht="13.5" thickBot="1">
      <c r="A35" s="39" t="s">
        <v>10</v>
      </c>
      <c r="B35" s="45"/>
      <c r="C35" s="45"/>
      <c r="D35" s="41"/>
      <c r="E35" s="99">
        <v>55000</v>
      </c>
      <c r="F35" s="108"/>
      <c r="G35" s="85"/>
    </row>
    <row r="36" spans="1:7" ht="13.5" thickBot="1">
      <c r="A36" s="42" t="s">
        <v>11</v>
      </c>
      <c r="B36" s="38"/>
      <c r="C36" s="38"/>
      <c r="D36" s="36"/>
      <c r="E36" s="99">
        <v>8000</v>
      </c>
      <c r="F36" s="108"/>
      <c r="G36" s="85"/>
    </row>
    <row r="37" spans="1:7" ht="13.5" thickBot="1">
      <c r="A37" s="39" t="s">
        <v>106</v>
      </c>
      <c r="B37" s="40"/>
      <c r="C37" s="40"/>
      <c r="D37" s="41"/>
      <c r="E37" s="99">
        <v>0</v>
      </c>
      <c r="F37" s="108"/>
      <c r="G37" s="85"/>
    </row>
    <row r="38" spans="1:7" ht="13.5" thickBot="1">
      <c r="A38" s="37" t="s">
        <v>9</v>
      </c>
      <c r="B38" s="43"/>
      <c r="C38" s="43"/>
      <c r="D38" s="36"/>
      <c r="E38" s="99">
        <f>SUM(E34:E37)</f>
        <v>1355000</v>
      </c>
      <c r="F38" s="108"/>
      <c r="G38" s="85">
        <f>G34+G35+G36+G37</f>
        <v>162000</v>
      </c>
    </row>
    <row r="39" spans="1:7" ht="13.5" thickBot="1">
      <c r="A39" s="37" t="s">
        <v>12</v>
      </c>
      <c r="B39" s="34"/>
      <c r="C39" s="34"/>
      <c r="D39" s="36"/>
      <c r="E39" s="99">
        <f>E33+E38</f>
        <v>2580000</v>
      </c>
      <c r="F39" s="108"/>
      <c r="G39" s="85">
        <f>G33+G38</f>
        <v>228726.5</v>
      </c>
    </row>
    <row r="40" spans="1:10" ht="12.75">
      <c r="A40" s="45"/>
      <c r="B40" s="8"/>
      <c r="C40" s="8"/>
      <c r="D40" s="8"/>
      <c r="E40" s="58"/>
      <c r="F40" s="58"/>
      <c r="G40" s="59"/>
      <c r="H40" s="59"/>
      <c r="I40" s="58"/>
      <c r="J40" s="8"/>
    </row>
    <row r="41" spans="1:10" ht="12.75">
      <c r="A41" s="26"/>
      <c r="B41" s="26"/>
      <c r="C41" s="26"/>
      <c r="D41" s="26"/>
      <c r="E41" s="32" t="s">
        <v>55</v>
      </c>
      <c r="F41" s="26"/>
      <c r="G41" s="26"/>
      <c r="H41" s="26"/>
      <c r="I41" s="26"/>
      <c r="J41" s="26"/>
    </row>
    <row r="42" spans="1:10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9" ht="13.5" thickBot="1">
      <c r="A43" s="4" t="s">
        <v>17</v>
      </c>
      <c r="B43" s="33"/>
      <c r="C43" s="34"/>
      <c r="D43" s="34"/>
      <c r="E43" s="34"/>
      <c r="F43" s="36"/>
      <c r="G43" s="4" t="s">
        <v>24</v>
      </c>
      <c r="H43" s="4" t="s">
        <v>98</v>
      </c>
      <c r="I43" s="74" t="s">
        <v>97</v>
      </c>
    </row>
    <row r="44" spans="1:9" ht="12.75">
      <c r="A44" s="5" t="s">
        <v>18</v>
      </c>
      <c r="B44" s="4" t="s">
        <v>14</v>
      </c>
      <c r="C44" s="4" t="s">
        <v>14</v>
      </c>
      <c r="D44" s="4" t="s">
        <v>14</v>
      </c>
      <c r="E44" s="4" t="s">
        <v>14</v>
      </c>
      <c r="F44" s="17" t="s">
        <v>14</v>
      </c>
      <c r="G44" s="5" t="s">
        <v>25</v>
      </c>
      <c r="H44" s="5" t="s">
        <v>99</v>
      </c>
      <c r="I44" s="75" t="s">
        <v>29</v>
      </c>
    </row>
    <row r="45" spans="1:9" ht="12.75">
      <c r="A45" s="5" t="s">
        <v>20</v>
      </c>
      <c r="B45" s="5" t="s">
        <v>15</v>
      </c>
      <c r="C45" s="5" t="s">
        <v>16</v>
      </c>
      <c r="D45" s="5" t="s">
        <v>21</v>
      </c>
      <c r="E45" s="5" t="s">
        <v>22</v>
      </c>
      <c r="F45" s="18" t="s">
        <v>23</v>
      </c>
      <c r="G45" s="5" t="s">
        <v>26</v>
      </c>
      <c r="H45" s="72"/>
      <c r="I45" s="75"/>
    </row>
    <row r="46" spans="1:9" ht="12.75">
      <c r="A46" s="5" t="s">
        <v>19</v>
      </c>
      <c r="B46" s="5"/>
      <c r="C46" s="5"/>
      <c r="D46" s="5"/>
      <c r="E46" s="5"/>
      <c r="F46" s="18"/>
      <c r="G46" s="5" t="s">
        <v>27</v>
      </c>
      <c r="H46" s="5"/>
      <c r="I46" s="75"/>
    </row>
    <row r="47" spans="1:9" ht="12.75">
      <c r="A47" s="5"/>
      <c r="B47" s="5"/>
      <c r="C47" s="5"/>
      <c r="D47" s="5"/>
      <c r="E47" s="5"/>
      <c r="F47" s="18"/>
      <c r="G47" s="5" t="s">
        <v>28</v>
      </c>
      <c r="H47" s="5"/>
      <c r="I47" s="75"/>
    </row>
    <row r="48" spans="1:9" ht="12.75">
      <c r="A48" s="22" t="s">
        <v>30</v>
      </c>
      <c r="B48" s="21" t="s">
        <v>37</v>
      </c>
      <c r="C48" s="21" t="s">
        <v>38</v>
      </c>
      <c r="D48" s="21" t="s">
        <v>39</v>
      </c>
      <c r="E48" s="21" t="s">
        <v>108</v>
      </c>
      <c r="F48" s="22">
        <v>211</v>
      </c>
      <c r="G48" s="19">
        <v>637000</v>
      </c>
      <c r="H48" s="19"/>
      <c r="I48" s="19"/>
    </row>
    <row r="49" spans="1:9" ht="12.75">
      <c r="A49" s="19"/>
      <c r="B49" s="21"/>
      <c r="C49" s="21"/>
      <c r="D49" s="21"/>
      <c r="E49" s="21" t="s">
        <v>108</v>
      </c>
      <c r="F49" s="22">
        <v>213</v>
      </c>
      <c r="G49" s="19">
        <v>193000</v>
      </c>
      <c r="H49" s="19"/>
      <c r="I49" s="19"/>
    </row>
    <row r="50" spans="1:9" ht="12" customHeight="1">
      <c r="A50" s="19"/>
      <c r="B50" s="21"/>
      <c r="C50" s="21"/>
      <c r="D50" s="21"/>
      <c r="E50" s="21" t="s">
        <v>109</v>
      </c>
      <c r="F50" s="22">
        <v>221</v>
      </c>
      <c r="G50" s="19">
        <v>57600</v>
      </c>
      <c r="H50" s="19"/>
      <c r="I50" s="19"/>
    </row>
    <row r="51" spans="1:9" ht="12.75" customHeight="1" hidden="1">
      <c r="A51" s="19"/>
      <c r="B51" s="21"/>
      <c r="C51" s="21"/>
      <c r="D51" s="21"/>
      <c r="E51" s="21"/>
      <c r="F51" s="22">
        <v>221</v>
      </c>
      <c r="G51" s="19">
        <v>18000</v>
      </c>
      <c r="H51" s="19"/>
      <c r="I51" s="19"/>
    </row>
    <row r="52" spans="1:9" ht="11.25" customHeight="1">
      <c r="A52" s="19"/>
      <c r="B52" s="21"/>
      <c r="C52" s="21"/>
      <c r="D52" s="21"/>
      <c r="E52" s="21" t="s">
        <v>109</v>
      </c>
      <c r="F52" s="22">
        <v>222</v>
      </c>
      <c r="G52" s="19">
        <v>90000</v>
      </c>
      <c r="H52" s="19"/>
      <c r="I52" s="19"/>
    </row>
    <row r="53" spans="1:9" ht="12.75" customHeight="1" hidden="1">
      <c r="A53" s="19"/>
      <c r="B53" s="21"/>
      <c r="C53" s="21"/>
      <c r="D53" s="21"/>
      <c r="E53" s="21"/>
      <c r="F53" s="22">
        <v>226</v>
      </c>
      <c r="G53" s="19">
        <v>221000</v>
      </c>
      <c r="H53" s="19"/>
      <c r="I53" s="19"/>
    </row>
    <row r="54" spans="1:9" ht="12.75">
      <c r="A54" s="19"/>
      <c r="B54" s="21"/>
      <c r="C54" s="21"/>
      <c r="D54" s="21"/>
      <c r="E54" s="21" t="s">
        <v>109</v>
      </c>
      <c r="F54" s="22">
        <v>225</v>
      </c>
      <c r="G54" s="19">
        <v>0</v>
      </c>
      <c r="H54" s="19"/>
      <c r="I54" s="19"/>
    </row>
    <row r="55" spans="1:9" ht="12.75">
      <c r="A55" s="19"/>
      <c r="B55" s="21"/>
      <c r="C55" s="21"/>
      <c r="D55" s="21"/>
      <c r="E55" s="21" t="s">
        <v>109</v>
      </c>
      <c r="F55" s="22">
        <v>226</v>
      </c>
      <c r="G55" s="19">
        <v>50000</v>
      </c>
      <c r="H55" s="19"/>
      <c r="I55" s="19"/>
    </row>
    <row r="56" spans="1:9" ht="12.75">
      <c r="A56" s="19"/>
      <c r="B56" s="21"/>
      <c r="C56" s="21"/>
      <c r="D56" s="21"/>
      <c r="E56" s="21" t="s">
        <v>110</v>
      </c>
      <c r="F56" s="22">
        <v>290</v>
      </c>
      <c r="G56" s="19">
        <v>10000</v>
      </c>
      <c r="H56" s="19"/>
      <c r="I56" s="19"/>
    </row>
    <row r="57" spans="1:9" ht="12.75">
      <c r="A57" s="19"/>
      <c r="B57" s="21"/>
      <c r="C57" s="21"/>
      <c r="D57" s="21"/>
      <c r="E57" s="21" t="s">
        <v>109</v>
      </c>
      <c r="F57" s="22">
        <v>290</v>
      </c>
      <c r="G57" s="19">
        <v>0</v>
      </c>
      <c r="H57" s="19"/>
      <c r="I57" s="19"/>
    </row>
    <row r="58" spans="1:9" ht="12.75">
      <c r="A58" s="19"/>
      <c r="B58" s="19"/>
      <c r="C58" s="19"/>
      <c r="D58" s="19"/>
      <c r="E58" s="27">
        <v>244</v>
      </c>
      <c r="F58" s="23">
        <v>310</v>
      </c>
      <c r="G58" s="61">
        <v>0</v>
      </c>
      <c r="H58" s="19"/>
      <c r="I58" s="19"/>
    </row>
    <row r="59" spans="1:9" ht="12.75">
      <c r="A59" s="19"/>
      <c r="B59" s="19"/>
      <c r="C59" s="19"/>
      <c r="D59" s="19"/>
      <c r="E59" s="27">
        <v>244</v>
      </c>
      <c r="F59" s="22">
        <v>340</v>
      </c>
      <c r="G59" s="19">
        <v>50000</v>
      </c>
      <c r="H59" s="19"/>
      <c r="I59" s="19"/>
    </row>
    <row r="60" spans="1:9" ht="12.75" customHeight="1" hidden="1">
      <c r="A60" s="22"/>
      <c r="B60" s="21"/>
      <c r="C60" s="21"/>
      <c r="D60" s="21"/>
      <c r="E60" s="21"/>
      <c r="F60" s="22"/>
      <c r="G60" s="19"/>
      <c r="H60" s="19"/>
      <c r="I60" s="19"/>
    </row>
    <row r="61" spans="1:9" ht="12.75" customHeight="1" hidden="1">
      <c r="A61" s="19"/>
      <c r="B61" s="21"/>
      <c r="C61" s="21"/>
      <c r="D61" s="21"/>
      <c r="E61" s="21"/>
      <c r="F61" s="22"/>
      <c r="G61" s="19"/>
      <c r="H61" s="19"/>
      <c r="I61" s="19"/>
    </row>
    <row r="62" spans="1:9" ht="12.75" customHeight="1" hidden="1">
      <c r="A62" s="19"/>
      <c r="B62" s="21"/>
      <c r="C62" s="21"/>
      <c r="D62" s="21"/>
      <c r="E62" s="21"/>
      <c r="F62" s="22"/>
      <c r="G62" s="19"/>
      <c r="H62" s="19"/>
      <c r="I62" s="19"/>
    </row>
    <row r="63" spans="1:9" ht="12.75" customHeight="1" hidden="1">
      <c r="A63" s="19"/>
      <c r="B63" s="21"/>
      <c r="C63" s="21"/>
      <c r="D63" s="21"/>
      <c r="E63" s="21"/>
      <c r="F63" s="22"/>
      <c r="G63" s="22"/>
      <c r="H63" s="22"/>
      <c r="I63" s="22"/>
    </row>
    <row r="64" spans="1:9" ht="12.75" customHeight="1" hidden="1">
      <c r="A64" s="22"/>
      <c r="B64" s="21"/>
      <c r="C64" s="21"/>
      <c r="D64" s="21"/>
      <c r="E64" s="21"/>
      <c r="F64" s="22"/>
      <c r="G64" s="22"/>
      <c r="H64" s="22"/>
      <c r="I64" s="22"/>
    </row>
    <row r="65" spans="1:9" ht="12.75">
      <c r="A65" s="19" t="s">
        <v>9</v>
      </c>
      <c r="B65" s="21"/>
      <c r="C65" s="21"/>
      <c r="D65" s="21"/>
      <c r="E65" s="21"/>
      <c r="F65" s="22"/>
      <c r="G65" s="22">
        <f>G48+G49+G50+G52+G54+G55+G56+G57+G58+G59</f>
        <v>1087600</v>
      </c>
      <c r="H65" s="22">
        <f>SUM(H48:H64)</f>
        <v>0</v>
      </c>
      <c r="I65" s="22">
        <f>I48+I49+I50+I52+I54+I55+I57+I59</f>
        <v>0</v>
      </c>
    </row>
    <row r="66" spans="1:9" ht="12.75">
      <c r="A66" s="22" t="s">
        <v>31</v>
      </c>
      <c r="B66" s="21" t="s">
        <v>37</v>
      </c>
      <c r="C66" s="21" t="s">
        <v>115</v>
      </c>
      <c r="D66" s="21" t="s">
        <v>40</v>
      </c>
      <c r="E66" s="21" t="s">
        <v>111</v>
      </c>
      <c r="F66" s="22">
        <v>290</v>
      </c>
      <c r="G66" s="22">
        <v>50000</v>
      </c>
      <c r="H66" s="22">
        <v>0</v>
      </c>
      <c r="I66" s="22">
        <v>0</v>
      </c>
    </row>
    <row r="67" spans="1:9" ht="12.75">
      <c r="A67" s="22" t="s">
        <v>1</v>
      </c>
      <c r="B67" s="21" t="s">
        <v>37</v>
      </c>
      <c r="C67" s="21" t="s">
        <v>77</v>
      </c>
      <c r="D67" s="21" t="s">
        <v>41</v>
      </c>
      <c r="E67" s="21" t="s">
        <v>109</v>
      </c>
      <c r="F67" s="22">
        <v>226</v>
      </c>
      <c r="G67" s="19"/>
      <c r="H67" s="19"/>
      <c r="I67" s="19"/>
    </row>
    <row r="68" spans="1:9" ht="12.75">
      <c r="A68" s="19"/>
      <c r="B68" s="21" t="s">
        <v>37</v>
      </c>
      <c r="C68" s="21" t="s">
        <v>104</v>
      </c>
      <c r="D68" s="21" t="s">
        <v>41</v>
      </c>
      <c r="E68" s="21" t="s">
        <v>109</v>
      </c>
      <c r="F68" s="22">
        <v>340</v>
      </c>
      <c r="G68" s="19">
        <v>8000</v>
      </c>
      <c r="H68" s="19"/>
      <c r="I68" s="19"/>
    </row>
    <row r="69" spans="1:9" ht="12.75">
      <c r="A69" s="19" t="s">
        <v>9</v>
      </c>
      <c r="B69" s="21"/>
      <c r="C69" s="21"/>
      <c r="D69" s="21"/>
      <c r="E69" s="21"/>
      <c r="F69" s="22"/>
      <c r="G69" s="22">
        <f>SUM(G67:G68)</f>
        <v>8000</v>
      </c>
      <c r="H69" s="22">
        <f>H68</f>
        <v>0</v>
      </c>
      <c r="I69" s="22">
        <f>SUM(I67:I68)</f>
        <v>0</v>
      </c>
    </row>
    <row r="70" spans="1:9" ht="12.75" customHeight="1" hidden="1">
      <c r="A70" s="19"/>
      <c r="B70" s="21"/>
      <c r="C70" s="21"/>
      <c r="D70" s="21"/>
      <c r="E70" s="21"/>
      <c r="F70" s="22">
        <v>310</v>
      </c>
      <c r="G70" s="19"/>
      <c r="H70" s="19"/>
      <c r="I70" s="19"/>
    </row>
    <row r="71" spans="1:9" ht="12.75" customHeight="1" hidden="1">
      <c r="A71" s="19"/>
      <c r="B71" s="21"/>
      <c r="C71" s="21"/>
      <c r="D71" s="21"/>
      <c r="E71" s="21"/>
      <c r="F71" s="22">
        <v>340</v>
      </c>
      <c r="G71" s="19"/>
      <c r="H71" s="19"/>
      <c r="I71" s="19"/>
    </row>
    <row r="72" spans="1:9" ht="12.75">
      <c r="A72" s="22" t="s">
        <v>32</v>
      </c>
      <c r="B72" s="21" t="s">
        <v>37</v>
      </c>
      <c r="C72" s="21" t="s">
        <v>77</v>
      </c>
      <c r="D72" s="21" t="s">
        <v>42</v>
      </c>
      <c r="E72" s="21" t="s">
        <v>112</v>
      </c>
      <c r="F72" s="22">
        <v>226</v>
      </c>
      <c r="G72" s="19">
        <v>792000</v>
      </c>
      <c r="H72" s="19"/>
      <c r="I72" s="19"/>
    </row>
    <row r="73" spans="1:9" ht="12.75">
      <c r="A73" s="22"/>
      <c r="B73" s="21"/>
      <c r="C73" s="21"/>
      <c r="D73" s="21"/>
      <c r="E73" s="21" t="s">
        <v>109</v>
      </c>
      <c r="F73" s="22">
        <v>226</v>
      </c>
      <c r="G73" s="19">
        <v>0</v>
      </c>
      <c r="H73" s="19"/>
      <c r="I73" s="19"/>
    </row>
    <row r="74" spans="1:9" ht="12.75">
      <c r="A74" s="19"/>
      <c r="B74" s="19"/>
      <c r="C74" s="19"/>
      <c r="D74" s="19"/>
      <c r="E74" s="27">
        <v>244</v>
      </c>
      <c r="F74" s="23">
        <v>310</v>
      </c>
      <c r="G74" s="19">
        <v>0</v>
      </c>
      <c r="H74" s="19"/>
      <c r="I74" s="19"/>
    </row>
    <row r="75" spans="1:9" ht="12.75">
      <c r="A75" s="19"/>
      <c r="B75" s="19"/>
      <c r="C75" s="19"/>
      <c r="D75" s="19"/>
      <c r="E75" s="27">
        <v>244</v>
      </c>
      <c r="F75" s="23">
        <v>340</v>
      </c>
      <c r="G75" s="19">
        <v>0</v>
      </c>
      <c r="H75" s="19"/>
      <c r="I75" s="19"/>
    </row>
    <row r="76" spans="1:9" ht="12.75">
      <c r="A76" s="19" t="s">
        <v>9</v>
      </c>
      <c r="B76" s="21"/>
      <c r="C76" s="21"/>
      <c r="D76" s="21"/>
      <c r="E76" s="21"/>
      <c r="F76" s="22"/>
      <c r="G76" s="22">
        <f>G72+G73+G74+G75</f>
        <v>792000</v>
      </c>
      <c r="H76" s="22">
        <f>SUM(H72:H75)</f>
        <v>0</v>
      </c>
      <c r="I76" s="22">
        <f>SUM(I72:I75)</f>
        <v>0</v>
      </c>
    </row>
    <row r="77" spans="1:9" ht="12.75">
      <c r="A77" s="22" t="s">
        <v>33</v>
      </c>
      <c r="B77" s="21" t="s">
        <v>37</v>
      </c>
      <c r="C77" s="21" t="s">
        <v>43</v>
      </c>
      <c r="D77" s="21" t="s">
        <v>44</v>
      </c>
      <c r="E77" s="21" t="s">
        <v>112</v>
      </c>
      <c r="F77" s="22">
        <v>211</v>
      </c>
      <c r="G77" s="19">
        <v>152600</v>
      </c>
      <c r="H77" s="63"/>
      <c r="I77" s="19"/>
    </row>
    <row r="78" spans="1:9" ht="12.75" customHeight="1" hidden="1">
      <c r="A78" s="19"/>
      <c r="B78" s="21"/>
      <c r="C78" s="21"/>
      <c r="D78" s="21"/>
      <c r="E78" s="21"/>
      <c r="F78" s="22">
        <v>226</v>
      </c>
      <c r="G78" s="19"/>
      <c r="H78" s="19"/>
      <c r="I78" s="19"/>
    </row>
    <row r="79" spans="1:9" ht="12.75" customHeight="1" hidden="1">
      <c r="A79" s="19"/>
      <c r="B79" s="21"/>
      <c r="C79" s="21"/>
      <c r="D79" s="21"/>
      <c r="E79" s="21"/>
      <c r="F79" s="22">
        <v>290</v>
      </c>
      <c r="G79" s="19"/>
      <c r="H79" s="19"/>
      <c r="I79" s="19"/>
    </row>
    <row r="80" spans="1:9" ht="12.75" customHeight="1" hidden="1">
      <c r="A80" s="19"/>
      <c r="B80" s="21"/>
      <c r="C80" s="21"/>
      <c r="D80" s="21"/>
      <c r="E80" s="21"/>
      <c r="F80" s="22">
        <v>340</v>
      </c>
      <c r="G80" s="19"/>
      <c r="H80" s="19"/>
      <c r="I80" s="19"/>
    </row>
    <row r="81" spans="1:9" ht="12.75">
      <c r="A81" s="19"/>
      <c r="B81" s="21"/>
      <c r="C81" s="21"/>
      <c r="D81" s="21"/>
      <c r="E81" s="21" t="s">
        <v>112</v>
      </c>
      <c r="F81" s="22">
        <v>213</v>
      </c>
      <c r="G81" s="19">
        <v>46100</v>
      </c>
      <c r="H81" s="63"/>
      <c r="I81" s="19"/>
    </row>
    <row r="82" spans="1:9" ht="12.75">
      <c r="A82" s="24"/>
      <c r="B82" s="24"/>
      <c r="C82" s="24"/>
      <c r="D82" s="24"/>
      <c r="E82" s="76">
        <v>244</v>
      </c>
      <c r="F82" s="25">
        <v>226</v>
      </c>
      <c r="G82" s="24">
        <v>0</v>
      </c>
      <c r="H82" s="26"/>
      <c r="I82" s="24"/>
    </row>
    <row r="83" spans="1:9" ht="12.75">
      <c r="A83" s="19"/>
      <c r="B83" s="19"/>
      <c r="C83" s="19"/>
      <c r="D83" s="19"/>
      <c r="E83" s="27">
        <v>244</v>
      </c>
      <c r="F83" s="23">
        <v>340</v>
      </c>
      <c r="G83" s="19">
        <v>0</v>
      </c>
      <c r="H83" s="19"/>
      <c r="I83" s="19"/>
    </row>
    <row r="84" spans="1:9" ht="12.75" customHeight="1" hidden="1">
      <c r="A84" s="19" t="s">
        <v>9</v>
      </c>
      <c r="B84" s="19"/>
      <c r="C84" s="19"/>
      <c r="D84" s="19"/>
      <c r="E84" s="19"/>
      <c r="F84" s="19"/>
      <c r="G84" s="22">
        <f>SUM(G76:G80)</f>
        <v>944600</v>
      </c>
      <c r="H84" s="64"/>
      <c r="I84" s="22"/>
    </row>
    <row r="85" spans="1:9" ht="12.75" customHeight="1" hidden="1">
      <c r="A85" s="19"/>
      <c r="B85" s="21"/>
      <c r="C85" s="21"/>
      <c r="D85" s="21"/>
      <c r="E85" s="21"/>
      <c r="F85" s="22"/>
      <c r="G85" s="19"/>
      <c r="H85" s="19"/>
      <c r="I85" s="19"/>
    </row>
    <row r="86" spans="1:9" ht="12.75">
      <c r="A86" s="19" t="s">
        <v>9</v>
      </c>
      <c r="B86" s="21"/>
      <c r="C86" s="21"/>
      <c r="D86" s="21"/>
      <c r="E86" s="21"/>
      <c r="F86" s="22"/>
      <c r="G86" s="22">
        <f>G77+G81+G82+G83</f>
        <v>198700</v>
      </c>
      <c r="H86" s="64">
        <f>SUM(H77:H85)</f>
        <v>0</v>
      </c>
      <c r="I86" s="22">
        <f>SUM(I77:I85)</f>
        <v>0</v>
      </c>
    </row>
    <row r="87" spans="1:9" ht="12.75">
      <c r="A87" s="22" t="s">
        <v>102</v>
      </c>
      <c r="B87" s="21" t="s">
        <v>37</v>
      </c>
      <c r="C87" s="21" t="s">
        <v>43</v>
      </c>
      <c r="D87" s="21" t="s">
        <v>78</v>
      </c>
      <c r="E87" s="21" t="s">
        <v>112</v>
      </c>
      <c r="F87" s="22">
        <v>211</v>
      </c>
      <c r="G87" s="19">
        <v>152600</v>
      </c>
      <c r="H87" s="19"/>
      <c r="I87" s="19"/>
    </row>
    <row r="88" spans="1:9" ht="12.75">
      <c r="A88" s="19"/>
      <c r="B88" s="21"/>
      <c r="C88" s="21"/>
      <c r="D88" s="21"/>
      <c r="E88" s="21" t="s">
        <v>112</v>
      </c>
      <c r="F88" s="22">
        <v>213</v>
      </c>
      <c r="G88" s="19">
        <v>46100</v>
      </c>
      <c r="H88" s="19"/>
      <c r="I88" s="19"/>
    </row>
    <row r="89" spans="1:9" ht="12.75" customHeight="1" hidden="1">
      <c r="A89" s="19" t="s">
        <v>9</v>
      </c>
      <c r="B89" s="21"/>
      <c r="C89" s="21"/>
      <c r="D89" s="21"/>
      <c r="E89" s="21"/>
      <c r="F89" s="22"/>
      <c r="G89" s="22">
        <f>G87+G88</f>
        <v>198700</v>
      </c>
      <c r="H89" s="22"/>
      <c r="I89" s="22"/>
    </row>
    <row r="90" spans="1:9" ht="12.75" customHeight="1" hidden="1">
      <c r="A90" s="19"/>
      <c r="B90" s="21"/>
      <c r="C90" s="21"/>
      <c r="D90" s="21"/>
      <c r="E90" s="21"/>
      <c r="F90" s="22"/>
      <c r="G90" s="19"/>
      <c r="H90" s="19"/>
      <c r="I90" s="19"/>
    </row>
    <row r="91" spans="1:9" ht="12.75" customHeight="1" hidden="1">
      <c r="A91" s="19"/>
      <c r="B91" s="21"/>
      <c r="C91" s="21"/>
      <c r="D91" s="21"/>
      <c r="E91" s="21"/>
      <c r="F91" s="22"/>
      <c r="G91" s="19"/>
      <c r="H91" s="19"/>
      <c r="I91" s="19"/>
    </row>
    <row r="92" spans="1:9" ht="12.75">
      <c r="A92" s="19" t="s">
        <v>9</v>
      </c>
      <c r="B92" s="21"/>
      <c r="C92" s="21"/>
      <c r="D92" s="21"/>
      <c r="E92" s="21"/>
      <c r="F92" s="22"/>
      <c r="G92" s="22">
        <f>G87+G88</f>
        <v>198700</v>
      </c>
      <c r="H92" s="22">
        <f>H87+H88</f>
        <v>0</v>
      </c>
      <c r="I92" s="22">
        <f>I87+I88</f>
        <v>0</v>
      </c>
    </row>
    <row r="93" spans="1:9" ht="12" customHeight="1">
      <c r="A93" s="22" t="s">
        <v>126</v>
      </c>
      <c r="B93" s="21" t="s">
        <v>37</v>
      </c>
      <c r="C93" s="21" t="s">
        <v>127</v>
      </c>
      <c r="D93" s="21" t="s">
        <v>128</v>
      </c>
      <c r="E93" s="21" t="s">
        <v>109</v>
      </c>
      <c r="F93" s="22">
        <v>340</v>
      </c>
      <c r="G93" s="19">
        <v>100000</v>
      </c>
      <c r="H93" s="19"/>
      <c r="I93" s="19"/>
    </row>
    <row r="94" spans="1:9" ht="0.75" customHeight="1" hidden="1">
      <c r="A94" s="19"/>
      <c r="B94" s="19"/>
      <c r="C94" s="19"/>
      <c r="D94" s="19"/>
      <c r="E94" s="19"/>
      <c r="F94" s="22">
        <v>213</v>
      </c>
      <c r="G94" s="19">
        <v>21000</v>
      </c>
      <c r="H94" s="19"/>
      <c r="I94" s="19"/>
    </row>
    <row r="95" spans="1:9" ht="12.75" customHeight="1" hidden="1">
      <c r="A95" s="22"/>
      <c r="B95" s="21"/>
      <c r="C95" s="21"/>
      <c r="D95" s="21"/>
      <c r="E95" s="21"/>
      <c r="F95" s="22">
        <v>310</v>
      </c>
      <c r="G95" s="19"/>
      <c r="H95" s="19"/>
      <c r="I95" s="19"/>
    </row>
    <row r="96" spans="1:9" ht="12.75" customHeight="1" hidden="1">
      <c r="A96" s="19"/>
      <c r="B96" s="21"/>
      <c r="C96" s="21"/>
      <c r="D96" s="21"/>
      <c r="E96" s="21"/>
      <c r="F96" s="22"/>
      <c r="G96" s="19"/>
      <c r="H96" s="19"/>
      <c r="I96" s="19"/>
    </row>
    <row r="97" spans="1:9" ht="12.75" customHeight="1" hidden="1">
      <c r="A97" s="19"/>
      <c r="B97" s="21"/>
      <c r="C97" s="21"/>
      <c r="D97" s="21"/>
      <c r="E97" s="21"/>
      <c r="F97" s="22"/>
      <c r="G97" s="19"/>
      <c r="H97" s="19"/>
      <c r="I97" s="19"/>
    </row>
    <row r="98" spans="1:9" ht="12.75" customHeight="1" hidden="1">
      <c r="A98" s="19"/>
      <c r="B98" s="21"/>
      <c r="C98" s="21"/>
      <c r="D98" s="21"/>
      <c r="E98" s="21"/>
      <c r="F98" s="22"/>
      <c r="G98" s="19"/>
      <c r="H98" s="19"/>
      <c r="I98" s="19"/>
    </row>
    <row r="99" spans="1:9" ht="12.75" customHeight="1" hidden="1">
      <c r="A99" s="19" t="s">
        <v>9</v>
      </c>
      <c r="B99" s="21"/>
      <c r="C99" s="21"/>
      <c r="D99" s="21"/>
      <c r="E99" s="21"/>
      <c r="F99" s="19"/>
      <c r="G99" s="22">
        <f>SUM(G90:G98)</f>
        <v>319700</v>
      </c>
      <c r="H99" s="22"/>
      <c r="I99" s="22"/>
    </row>
    <row r="100" spans="1:254" ht="12.75" customHeight="1" hidden="1">
      <c r="A100" s="65"/>
      <c r="B100" s="26"/>
      <c r="C100" s="26"/>
      <c r="D100" s="26"/>
      <c r="E100" s="26"/>
      <c r="F100" s="26"/>
      <c r="G100" s="19"/>
      <c r="H100" s="19"/>
      <c r="I100" s="19"/>
      <c r="IT100">
        <f>SUM(A100:IS100)</f>
        <v>0</v>
      </c>
    </row>
    <row r="101" spans="1:9" ht="12.75">
      <c r="A101" s="19" t="s">
        <v>9</v>
      </c>
      <c r="B101" s="21"/>
      <c r="C101" s="21"/>
      <c r="D101" s="21"/>
      <c r="E101" s="21"/>
      <c r="F101" s="22"/>
      <c r="G101" s="22">
        <f>G93</f>
        <v>100000</v>
      </c>
      <c r="H101" s="22">
        <f>SUM(H93:H100)</f>
        <v>0</v>
      </c>
      <c r="I101" s="22">
        <f>SUM(I93:I100)</f>
        <v>0</v>
      </c>
    </row>
    <row r="102" spans="1:9" ht="12" customHeight="1">
      <c r="A102" s="22" t="s">
        <v>35</v>
      </c>
      <c r="B102" s="21" t="s">
        <v>37</v>
      </c>
      <c r="C102" s="21" t="s">
        <v>46</v>
      </c>
      <c r="D102" s="21" t="s">
        <v>47</v>
      </c>
      <c r="E102" s="21" t="s">
        <v>109</v>
      </c>
      <c r="F102" s="22">
        <v>223</v>
      </c>
      <c r="G102" s="19">
        <v>90000</v>
      </c>
      <c r="H102" s="19"/>
      <c r="I102" s="19"/>
    </row>
    <row r="103" spans="1:9" ht="12.75">
      <c r="A103" s="19" t="s">
        <v>9</v>
      </c>
      <c r="B103" s="21"/>
      <c r="C103" s="21"/>
      <c r="D103" s="21"/>
      <c r="E103" s="21"/>
      <c r="F103" s="22"/>
      <c r="G103" s="22">
        <f>G102</f>
        <v>90000</v>
      </c>
      <c r="H103" s="22">
        <f>SUM(H102)</f>
        <v>0</v>
      </c>
      <c r="I103" s="22">
        <f>SUM(I102)</f>
        <v>0</v>
      </c>
    </row>
    <row r="104" spans="1:9" ht="12.75">
      <c r="A104" s="22" t="s">
        <v>86</v>
      </c>
      <c r="B104" s="21" t="s">
        <v>37</v>
      </c>
      <c r="C104" s="21" t="s">
        <v>46</v>
      </c>
      <c r="D104" s="21" t="s">
        <v>87</v>
      </c>
      <c r="E104" s="21" t="s">
        <v>109</v>
      </c>
      <c r="F104" s="19">
        <v>225</v>
      </c>
      <c r="G104" s="19"/>
      <c r="H104" s="19"/>
      <c r="I104" s="19"/>
    </row>
    <row r="105" spans="1:9" ht="12.75">
      <c r="A105" s="19" t="s">
        <v>88</v>
      </c>
      <c r="B105" s="19"/>
      <c r="C105" s="19"/>
      <c r="D105" s="19"/>
      <c r="E105" s="19"/>
      <c r="F105" s="19"/>
      <c r="G105" s="22">
        <f>SUM(G104)</f>
        <v>0</v>
      </c>
      <c r="H105" s="19"/>
      <c r="I105" s="19"/>
    </row>
    <row r="106" spans="1:9" ht="12.75">
      <c r="A106" s="19" t="s">
        <v>89</v>
      </c>
      <c r="B106" s="21" t="s">
        <v>37</v>
      </c>
      <c r="C106" s="21" t="s">
        <v>90</v>
      </c>
      <c r="D106" s="21" t="s">
        <v>91</v>
      </c>
      <c r="E106" s="21" t="s">
        <v>109</v>
      </c>
      <c r="F106" s="19">
        <v>226</v>
      </c>
      <c r="G106" s="19">
        <v>0</v>
      </c>
      <c r="H106" s="19"/>
      <c r="I106" s="19"/>
    </row>
    <row r="107" spans="1:9" ht="12.75">
      <c r="A107" s="19"/>
      <c r="B107" s="21"/>
      <c r="C107" s="21"/>
      <c r="D107" s="21"/>
      <c r="E107" s="21" t="s">
        <v>109</v>
      </c>
      <c r="F107" s="19">
        <v>310</v>
      </c>
      <c r="G107" s="19"/>
      <c r="H107" s="19"/>
      <c r="I107" s="19"/>
    </row>
    <row r="108" spans="1:9" ht="12.75">
      <c r="A108" s="19"/>
      <c r="B108" s="19"/>
      <c r="C108" s="19"/>
      <c r="D108" s="19"/>
      <c r="E108" s="27">
        <v>244</v>
      </c>
      <c r="F108" s="19">
        <v>340</v>
      </c>
      <c r="G108" s="19">
        <v>0</v>
      </c>
      <c r="H108" s="19"/>
      <c r="I108" s="19"/>
    </row>
    <row r="109" spans="1:9" ht="12.75">
      <c r="A109" s="19" t="s">
        <v>88</v>
      </c>
      <c r="B109" s="19"/>
      <c r="C109" s="19"/>
      <c r="D109" s="19"/>
      <c r="E109" s="19"/>
      <c r="F109" s="19"/>
      <c r="G109" s="22">
        <f>SUM(G106:G108)</f>
        <v>0</v>
      </c>
      <c r="H109" s="22">
        <f>SUM(H106:H108)</f>
        <v>0</v>
      </c>
      <c r="I109" s="22">
        <f>SUM(I107:I108)</f>
        <v>0</v>
      </c>
    </row>
    <row r="110" spans="1:9" ht="12.75">
      <c r="A110" s="22" t="s">
        <v>36</v>
      </c>
      <c r="B110" s="21" t="s">
        <v>37</v>
      </c>
      <c r="C110" s="21" t="s">
        <v>82</v>
      </c>
      <c r="D110" s="21" t="s">
        <v>48</v>
      </c>
      <c r="E110" s="21" t="s">
        <v>109</v>
      </c>
      <c r="F110" s="22">
        <v>290</v>
      </c>
      <c r="G110" s="19">
        <v>0</v>
      </c>
      <c r="H110" s="19"/>
      <c r="I110" s="19"/>
    </row>
    <row r="111" spans="1:9" ht="12.75">
      <c r="A111" s="22"/>
      <c r="B111" s="21"/>
      <c r="C111" s="21"/>
      <c r="D111" s="21"/>
      <c r="E111" s="21" t="s">
        <v>109</v>
      </c>
      <c r="F111" s="22">
        <v>340</v>
      </c>
      <c r="G111" s="19"/>
      <c r="H111" s="19"/>
      <c r="I111" s="19"/>
    </row>
    <row r="112" spans="1:9" ht="12.75">
      <c r="A112" s="19" t="s">
        <v>9</v>
      </c>
      <c r="B112" s="21"/>
      <c r="C112" s="21"/>
      <c r="D112" s="21"/>
      <c r="E112" s="21"/>
      <c r="F112" s="22"/>
      <c r="G112" s="22">
        <f>SUM(G110:G111)</f>
        <v>0</v>
      </c>
      <c r="H112" s="22">
        <f>SUM(H110:H111)</f>
        <v>0</v>
      </c>
      <c r="I112" s="22">
        <f>SUM(I110:I111)</f>
        <v>0</v>
      </c>
    </row>
    <row r="113" spans="1:9" ht="12.75">
      <c r="A113" s="22" t="s">
        <v>0</v>
      </c>
      <c r="B113" s="21" t="s">
        <v>37</v>
      </c>
      <c r="C113" s="21" t="s">
        <v>49</v>
      </c>
      <c r="D113" s="21" t="s">
        <v>50</v>
      </c>
      <c r="E113" s="21" t="s">
        <v>113</v>
      </c>
      <c r="F113" s="22">
        <v>211</v>
      </c>
      <c r="G113" s="60">
        <v>42300</v>
      </c>
      <c r="H113" s="19"/>
      <c r="I113" s="19"/>
    </row>
    <row r="114" spans="1:9" ht="12.75">
      <c r="A114" s="19"/>
      <c r="B114" s="19"/>
      <c r="C114" s="19"/>
      <c r="D114" s="19"/>
      <c r="E114" s="27">
        <v>131</v>
      </c>
      <c r="F114" s="22">
        <v>213</v>
      </c>
      <c r="G114" s="26">
        <v>12700</v>
      </c>
      <c r="H114" s="19"/>
      <c r="I114" s="19"/>
    </row>
    <row r="115" spans="1:9" ht="12.75">
      <c r="A115" s="19"/>
      <c r="B115" s="21"/>
      <c r="C115" s="21"/>
      <c r="D115" s="21"/>
      <c r="E115" s="21" t="s">
        <v>109</v>
      </c>
      <c r="F115" s="22">
        <v>340</v>
      </c>
      <c r="G115" s="60"/>
      <c r="H115" s="19"/>
      <c r="I115" s="19"/>
    </row>
    <row r="116" spans="1:9" ht="12.75">
      <c r="A116" s="66" t="s">
        <v>9</v>
      </c>
      <c r="B116" s="19"/>
      <c r="C116" s="19"/>
      <c r="D116" s="19"/>
      <c r="E116" s="19"/>
      <c r="F116" s="19"/>
      <c r="G116" s="62">
        <f>G113+G114+G115</f>
        <v>55000</v>
      </c>
      <c r="H116" s="22">
        <f>H113+H114+H115</f>
        <v>0</v>
      </c>
      <c r="I116" s="22">
        <f>I113+I114+I115</f>
        <v>0</v>
      </c>
    </row>
    <row r="117" spans="1:9" ht="12.75" hidden="1">
      <c r="A117" s="19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61" t="s">
        <v>92</v>
      </c>
      <c r="B118" s="21" t="s">
        <v>37</v>
      </c>
      <c r="C118" s="27">
        <v>412</v>
      </c>
      <c r="D118" s="27">
        <v>3400300</v>
      </c>
      <c r="E118" s="27">
        <v>244</v>
      </c>
      <c r="F118" s="28">
        <v>226</v>
      </c>
      <c r="G118" s="19">
        <v>36800</v>
      </c>
      <c r="H118" s="19"/>
      <c r="I118" s="19"/>
    </row>
    <row r="119" spans="1:9" ht="12.75">
      <c r="A119" s="19" t="s">
        <v>88</v>
      </c>
      <c r="B119" s="19"/>
      <c r="C119" s="19"/>
      <c r="D119" s="19"/>
      <c r="E119" s="19"/>
      <c r="F119" s="19"/>
      <c r="G119" s="22">
        <f>G118</f>
        <v>36800</v>
      </c>
      <c r="H119" s="22">
        <f>SUM(H118)</f>
        <v>0</v>
      </c>
      <c r="I119" s="22">
        <f>SUM(I118)</f>
        <v>0</v>
      </c>
    </row>
    <row r="120" spans="1:9" ht="12.75">
      <c r="A120" s="22" t="s">
        <v>12</v>
      </c>
      <c r="B120" s="22"/>
      <c r="C120" s="22"/>
      <c r="D120" s="22"/>
      <c r="E120" s="22"/>
      <c r="F120" s="22"/>
      <c r="G120" s="22">
        <f>G65+G66+G69+G76+G86+G92+G101+G103+G105+G109+G112+G116+G119</f>
        <v>2616800</v>
      </c>
      <c r="H120" s="30">
        <f>H65+H66+H69+H76+H86+H92+H101+H103+H109+H112+H116+H119</f>
        <v>0</v>
      </c>
      <c r="I120" s="22">
        <f>I65+I66+I69+I76+I86+I92+I101+I103+I109+I112+I116+I119</f>
        <v>0</v>
      </c>
    </row>
    <row r="121" spans="1:10" ht="12.75">
      <c r="A121" s="26"/>
      <c r="B121" s="26"/>
      <c r="C121" s="26"/>
      <c r="D121" s="26"/>
      <c r="E121" s="26"/>
      <c r="F121" s="26"/>
      <c r="G121" s="26"/>
      <c r="H121" s="26"/>
      <c r="I121" s="57"/>
      <c r="J121" s="57"/>
    </row>
    <row r="122" spans="1:10" ht="12.75">
      <c r="A122" s="32" t="s">
        <v>56</v>
      </c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1:10" ht="13.5" thickBot="1">
      <c r="A123" s="32" t="s">
        <v>57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9" ht="12.75">
      <c r="A124" s="17" t="s">
        <v>68</v>
      </c>
      <c r="B124" s="49"/>
      <c r="C124" s="4" t="s">
        <v>66</v>
      </c>
      <c r="D124" s="17" t="s">
        <v>64</v>
      </c>
      <c r="E124" s="49"/>
      <c r="F124" s="17" t="s">
        <v>63</v>
      </c>
      <c r="G124" s="49"/>
      <c r="H124" s="4" t="s">
        <v>62</v>
      </c>
      <c r="I124" s="4" t="s">
        <v>58</v>
      </c>
    </row>
    <row r="125" spans="1:9" ht="13.5" customHeight="1">
      <c r="A125" s="18" t="s">
        <v>69</v>
      </c>
      <c r="B125" s="41"/>
      <c r="C125" s="5" t="s">
        <v>67</v>
      </c>
      <c r="D125" s="18" t="s">
        <v>65</v>
      </c>
      <c r="E125" s="41"/>
      <c r="F125" s="18"/>
      <c r="G125" s="41"/>
      <c r="H125" s="5" t="s">
        <v>29</v>
      </c>
      <c r="I125" s="5" t="s">
        <v>59</v>
      </c>
    </row>
    <row r="126" spans="1:9" ht="18" customHeight="1">
      <c r="A126" s="18"/>
      <c r="B126" s="41"/>
      <c r="C126" s="5"/>
      <c r="D126" s="18"/>
      <c r="E126" s="41"/>
      <c r="F126" s="18"/>
      <c r="G126" s="41"/>
      <c r="H126" s="5"/>
      <c r="I126" s="5" t="s">
        <v>60</v>
      </c>
    </row>
    <row r="127" spans="1:9" ht="14.25" customHeight="1" thickBot="1">
      <c r="A127" s="67"/>
      <c r="B127" s="53"/>
      <c r="C127" s="68"/>
      <c r="D127" s="67"/>
      <c r="E127" s="53"/>
      <c r="F127" s="67"/>
      <c r="G127" s="53"/>
      <c r="H127" s="68"/>
      <c r="I127" s="68" t="s">
        <v>61</v>
      </c>
    </row>
    <row r="128" spans="1:9" ht="12.75" customHeight="1" thickBot="1">
      <c r="A128" s="97">
        <v>1</v>
      </c>
      <c r="B128" s="130"/>
      <c r="C128" s="69">
        <v>2</v>
      </c>
      <c r="D128" s="97">
        <v>3</v>
      </c>
      <c r="E128" s="130"/>
      <c r="F128" s="97">
        <v>4</v>
      </c>
      <c r="G128" s="130"/>
      <c r="H128" s="69">
        <v>5</v>
      </c>
      <c r="I128" s="69">
        <v>6</v>
      </c>
    </row>
    <row r="129" spans="1:9" ht="12.75">
      <c r="A129" s="17" t="s">
        <v>70</v>
      </c>
      <c r="B129" s="49"/>
      <c r="C129" s="4"/>
      <c r="D129" s="17"/>
      <c r="E129" s="49"/>
      <c r="F129" s="17"/>
      <c r="G129" s="49"/>
      <c r="H129" s="4"/>
      <c r="I129" s="4"/>
    </row>
    <row r="130" spans="1:9" ht="12.75">
      <c r="A130" s="18" t="s">
        <v>71</v>
      </c>
      <c r="B130" s="41"/>
      <c r="C130" s="5"/>
      <c r="D130" s="18"/>
      <c r="E130" s="41"/>
      <c r="F130" s="18"/>
      <c r="G130" s="41"/>
      <c r="H130" s="5"/>
      <c r="I130" s="5"/>
    </row>
    <row r="131" spans="1:9" ht="12.75">
      <c r="A131" s="18" t="s">
        <v>72</v>
      </c>
      <c r="B131" s="41"/>
      <c r="C131" s="5">
        <v>10</v>
      </c>
      <c r="D131" s="131">
        <v>36861.24</v>
      </c>
      <c r="E131" s="132"/>
      <c r="F131" s="133">
        <f>G39</f>
        <v>228726.5</v>
      </c>
      <c r="G131" s="134"/>
      <c r="H131" s="70">
        <f>I120</f>
        <v>0</v>
      </c>
      <c r="I131" s="71">
        <f>D131+F131-H131</f>
        <v>265587.74</v>
      </c>
    </row>
    <row r="132" spans="1:9" ht="12.75">
      <c r="A132" s="18" t="s">
        <v>73</v>
      </c>
      <c r="B132" s="41"/>
      <c r="C132" s="5"/>
      <c r="D132" s="135"/>
      <c r="E132" s="136"/>
      <c r="F132" s="135"/>
      <c r="G132" s="136"/>
      <c r="H132" s="5"/>
      <c r="I132" s="5"/>
    </row>
    <row r="133" spans="1:9" ht="13.5" thickBot="1">
      <c r="A133" s="67" t="s">
        <v>74</v>
      </c>
      <c r="B133" s="53"/>
      <c r="C133" s="68"/>
      <c r="D133" s="67"/>
      <c r="E133" s="53"/>
      <c r="F133" s="67"/>
      <c r="G133" s="53"/>
      <c r="H133" s="68"/>
      <c r="I133" s="68"/>
    </row>
    <row r="134" spans="1:10" ht="12.75">
      <c r="A134" s="32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ht="12.75">
      <c r="A135" s="32" t="s">
        <v>119</v>
      </c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32" t="s">
        <v>120</v>
      </c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32"/>
      <c r="B138" s="26"/>
      <c r="C138" s="26"/>
      <c r="D138" s="32"/>
      <c r="E138" s="26"/>
      <c r="F138" s="26"/>
      <c r="G138" s="26"/>
      <c r="H138" s="26"/>
      <c r="I138" s="26"/>
      <c r="J138" s="26"/>
    </row>
    <row r="139" spans="1:10" ht="12.75">
      <c r="A139" s="32" t="s">
        <v>125</v>
      </c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ht="12.75">
      <c r="A140" s="32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32"/>
      <c r="B141" s="26"/>
      <c r="C141" s="26"/>
      <c r="D141" s="26"/>
      <c r="E141" s="26"/>
      <c r="F141" s="26"/>
      <c r="G141" s="26"/>
      <c r="H141" s="26"/>
      <c r="I141" s="26"/>
      <c r="J141" s="26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spans="1:1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81" spans="3:8" ht="12.75">
      <c r="C181" s="11"/>
      <c r="D181" s="11"/>
      <c r="E181" s="11"/>
      <c r="F181" s="11"/>
      <c r="G181" s="11"/>
      <c r="H181" s="11"/>
    </row>
    <row r="186" spans="1:10" ht="12.75">
      <c r="A186" s="1"/>
      <c r="B186" s="1"/>
      <c r="C186" s="1"/>
      <c r="D186" s="1"/>
      <c r="E186" s="9"/>
      <c r="F186" s="9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2"/>
      <c r="F187" s="12"/>
      <c r="G187" s="137"/>
      <c r="H187" s="137"/>
      <c r="I187" s="137"/>
      <c r="J187" s="1"/>
    </row>
    <row r="188" spans="1:10" ht="12.75">
      <c r="A188" s="9"/>
      <c r="B188" s="1"/>
      <c r="C188" s="1"/>
      <c r="D188" s="1"/>
      <c r="E188" s="138"/>
      <c r="F188" s="138"/>
      <c r="G188" s="138"/>
      <c r="H188" s="138"/>
      <c r="I188" s="138"/>
      <c r="J188" s="1"/>
    </row>
    <row r="189" spans="1:10" ht="12.75">
      <c r="A189" s="7"/>
      <c r="B189" s="7"/>
      <c r="C189" s="7"/>
      <c r="D189" s="1"/>
      <c r="E189" s="137"/>
      <c r="F189" s="137"/>
      <c r="G189" s="139"/>
      <c r="H189" s="139"/>
      <c r="I189" s="139"/>
      <c r="J189" s="1"/>
    </row>
    <row r="190" spans="1:10" ht="12.75">
      <c r="A190" s="6"/>
      <c r="B190" s="6"/>
      <c r="C190" s="6"/>
      <c r="D190" s="1"/>
      <c r="E190" s="138"/>
      <c r="F190" s="138"/>
      <c r="G190" s="138"/>
      <c r="H190" s="138"/>
      <c r="I190" s="138"/>
      <c r="J190" s="1"/>
    </row>
    <row r="191" spans="1:10" ht="12.75">
      <c r="A191" s="6"/>
      <c r="B191" s="6"/>
      <c r="C191" s="6"/>
      <c r="D191" s="1"/>
      <c r="E191" s="138"/>
      <c r="F191" s="138"/>
      <c r="G191" s="138"/>
      <c r="H191" s="138"/>
      <c r="I191" s="138"/>
      <c r="J191" s="1"/>
    </row>
    <row r="192" spans="1:10" ht="12.75">
      <c r="A192" s="7"/>
      <c r="B192" s="7"/>
      <c r="C192" s="7"/>
      <c r="D192" s="9"/>
      <c r="E192" s="138"/>
      <c r="F192" s="138"/>
      <c r="G192" s="137"/>
      <c r="H192" s="137"/>
      <c r="I192" s="137"/>
      <c r="J192" s="1"/>
    </row>
    <row r="193" spans="1:10" ht="12.75">
      <c r="A193" s="6"/>
      <c r="B193" s="6"/>
      <c r="C193" s="6"/>
      <c r="D193" s="1"/>
      <c r="E193" s="137"/>
      <c r="F193" s="137"/>
      <c r="G193" s="137"/>
      <c r="H193" s="137"/>
      <c r="I193" s="137"/>
      <c r="J193" s="1"/>
    </row>
    <row r="194" spans="1:10" ht="12.75">
      <c r="A194" s="6"/>
      <c r="B194" s="6"/>
      <c r="C194" s="6"/>
      <c r="D194" s="1"/>
      <c r="E194" s="12"/>
      <c r="F194" s="12"/>
      <c r="G194" s="2"/>
      <c r="H194" s="2"/>
      <c r="I194" s="2"/>
      <c r="J194" s="1"/>
    </row>
    <row r="195" spans="1:10" ht="12.75">
      <c r="A195" s="6"/>
      <c r="B195" s="6"/>
      <c r="C195" s="6"/>
      <c r="D195" s="1"/>
      <c r="E195" s="138"/>
      <c r="F195" s="138"/>
      <c r="G195" s="138"/>
      <c r="H195" s="138"/>
      <c r="I195" s="138"/>
      <c r="J195" s="1"/>
    </row>
    <row r="196" spans="1:10" ht="12.75">
      <c r="A196" s="6"/>
      <c r="B196" s="6"/>
      <c r="C196" s="6"/>
      <c r="D196" s="1"/>
      <c r="E196" s="138"/>
      <c r="F196" s="138"/>
      <c r="G196" s="140"/>
      <c r="H196" s="140"/>
      <c r="I196" s="140"/>
      <c r="J196" s="1"/>
    </row>
    <row r="197" spans="1:10" ht="12.75">
      <c r="A197" s="7"/>
      <c r="B197" s="7"/>
      <c r="C197" s="7"/>
      <c r="D197" s="9"/>
      <c r="E197" s="137"/>
      <c r="F197" s="137"/>
      <c r="G197" s="137"/>
      <c r="H197" s="137"/>
      <c r="I197" s="137"/>
      <c r="J197" s="1"/>
    </row>
    <row r="198" spans="1:10" ht="12.75">
      <c r="A198" s="6"/>
      <c r="B198" s="6"/>
      <c r="C198" s="6"/>
      <c r="D198" s="1"/>
      <c r="E198" s="137"/>
      <c r="F198" s="137"/>
      <c r="G198" s="138"/>
      <c r="H198" s="138"/>
      <c r="I198" s="138"/>
      <c r="J198" s="1"/>
    </row>
    <row r="199" spans="1:10" ht="12.75">
      <c r="A199" s="6"/>
      <c r="B199" s="6"/>
      <c r="C199" s="6"/>
      <c r="D199" s="1"/>
      <c r="E199" s="137"/>
      <c r="F199" s="137"/>
      <c r="G199" s="138"/>
      <c r="H199" s="138"/>
      <c r="I199" s="138"/>
      <c r="J199" s="1"/>
    </row>
    <row r="200" spans="1:10" ht="12.75">
      <c r="A200" s="6"/>
      <c r="B200" s="6"/>
      <c r="C200" s="6"/>
      <c r="D200" s="1"/>
      <c r="E200" s="12"/>
      <c r="F200" s="12"/>
      <c r="G200" s="138"/>
      <c r="H200" s="138"/>
      <c r="I200" s="138"/>
      <c r="J200" s="1"/>
    </row>
    <row r="201" spans="1:10" ht="12.75">
      <c r="A201" s="7"/>
      <c r="B201" s="6"/>
      <c r="C201" s="6"/>
      <c r="D201" s="1"/>
      <c r="E201" s="137"/>
      <c r="F201" s="137"/>
      <c r="G201" s="139"/>
      <c r="H201" s="139"/>
      <c r="I201" s="139"/>
      <c r="J201" s="1"/>
    </row>
    <row r="202" spans="1:10" ht="12.75">
      <c r="A202" s="6"/>
      <c r="B202" s="7"/>
      <c r="C202" s="7"/>
      <c r="D202" s="1"/>
      <c r="E202" s="137"/>
      <c r="F202" s="137"/>
      <c r="G202" s="137"/>
      <c r="H202" s="137"/>
      <c r="I202" s="137"/>
      <c r="J202" s="1"/>
    </row>
    <row r="203" spans="1:10" ht="12.75">
      <c r="A203" s="6"/>
      <c r="B203" s="7"/>
      <c r="C203" s="7"/>
      <c r="D203" s="1"/>
      <c r="E203" s="137"/>
      <c r="F203" s="137"/>
      <c r="G203" s="137"/>
      <c r="H203" s="137"/>
      <c r="I203" s="137"/>
      <c r="J203" s="1"/>
    </row>
    <row r="204" spans="1:10" ht="12.75">
      <c r="A204" s="6"/>
      <c r="B204" s="7"/>
      <c r="C204" s="7"/>
      <c r="D204" s="1"/>
      <c r="E204" s="137"/>
      <c r="F204" s="137"/>
      <c r="G204" s="137"/>
      <c r="H204" s="137"/>
      <c r="I204" s="137"/>
      <c r="J204" s="1"/>
    </row>
    <row r="205" spans="1:10" ht="12.75">
      <c r="A205" s="6"/>
      <c r="B205" s="6"/>
      <c r="C205" s="6"/>
      <c r="D205" s="1"/>
      <c r="E205" s="137"/>
      <c r="F205" s="137"/>
      <c r="G205" s="137"/>
      <c r="H205" s="137"/>
      <c r="I205" s="137"/>
      <c r="J205" s="1"/>
    </row>
    <row r="206" spans="1:10" ht="12.75">
      <c r="A206" s="7"/>
      <c r="B206" s="6"/>
      <c r="C206" s="6"/>
      <c r="D206" s="1"/>
      <c r="E206" s="137"/>
      <c r="F206" s="137"/>
      <c r="G206" s="137"/>
      <c r="H206" s="137"/>
      <c r="I206" s="137"/>
      <c r="J206" s="1"/>
    </row>
    <row r="207" spans="1:10" ht="12.75">
      <c r="A207" s="7"/>
      <c r="B207" s="1"/>
      <c r="C207" s="1"/>
      <c r="D207" s="1"/>
      <c r="E207" s="137"/>
      <c r="F207" s="137"/>
      <c r="G207" s="137"/>
      <c r="H207" s="137"/>
      <c r="I207" s="137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9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8"/>
      <c r="H210" s="8"/>
      <c r="I210" s="8"/>
      <c r="J210" s="8"/>
    </row>
    <row r="211" spans="1:10" ht="12.75">
      <c r="A211" s="1"/>
      <c r="B211" s="1"/>
      <c r="C211" s="1"/>
      <c r="D211" s="1"/>
      <c r="E211" s="1"/>
      <c r="F211" s="1"/>
      <c r="G211" s="8"/>
      <c r="H211" s="8"/>
      <c r="I211" s="8"/>
      <c r="J211" s="8"/>
    </row>
    <row r="212" spans="1:10" ht="12.75">
      <c r="A212" s="1"/>
      <c r="B212" s="1"/>
      <c r="C212" s="1"/>
      <c r="D212" s="1"/>
      <c r="E212" s="1"/>
      <c r="F212" s="1"/>
      <c r="G212" s="8"/>
      <c r="H212" s="8"/>
      <c r="I212" s="8"/>
      <c r="J212" s="1"/>
    </row>
    <row r="213" spans="1:10" ht="12.75">
      <c r="A213" s="1"/>
      <c r="B213" s="1"/>
      <c r="C213" s="1"/>
      <c r="D213" s="1"/>
      <c r="E213" s="1"/>
      <c r="F213" s="1"/>
      <c r="G213" s="8"/>
      <c r="H213" s="8"/>
      <c r="I213" s="8"/>
      <c r="J213" s="1"/>
    </row>
    <row r="214" spans="1:10" ht="12.75">
      <c r="A214" s="1"/>
      <c r="B214" s="1"/>
      <c r="C214" s="1"/>
      <c r="D214" s="1"/>
      <c r="E214" s="1"/>
      <c r="F214" s="1"/>
      <c r="G214" s="8"/>
      <c r="H214" s="8"/>
      <c r="I214" s="8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9"/>
      <c r="B216" s="7"/>
      <c r="C216" s="7"/>
      <c r="D216" s="7"/>
      <c r="E216" s="7"/>
      <c r="F216" s="9"/>
      <c r="G216" s="1"/>
      <c r="H216" s="1"/>
      <c r="I216" s="1"/>
      <c r="J216" s="1"/>
    </row>
    <row r="217" spans="1:10" ht="12.75">
      <c r="A217" s="1"/>
      <c r="B217" s="7"/>
      <c r="C217" s="7"/>
      <c r="D217" s="7"/>
      <c r="E217" s="7"/>
      <c r="F217" s="9"/>
      <c r="G217" s="1"/>
      <c r="H217" s="1"/>
      <c r="I217" s="1"/>
      <c r="J217" s="1"/>
    </row>
    <row r="218" spans="1:10" ht="12.75">
      <c r="A218" s="1"/>
      <c r="B218" s="7"/>
      <c r="C218" s="7"/>
      <c r="D218" s="7"/>
      <c r="E218" s="7"/>
      <c r="F218" s="9"/>
      <c r="G218" s="1"/>
      <c r="H218" s="1"/>
      <c r="I218" s="1"/>
      <c r="J218" s="1"/>
    </row>
    <row r="219" spans="1:10" ht="12.75">
      <c r="A219" s="1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1"/>
      <c r="H221" s="1"/>
      <c r="I221" s="1"/>
      <c r="J221" s="1"/>
    </row>
    <row r="222" spans="1:10" ht="12.75">
      <c r="A222" s="1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1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9"/>
      <c r="H225" s="9"/>
      <c r="I225" s="9"/>
      <c r="J225" s="9"/>
    </row>
    <row r="226" spans="1:10" ht="12.75">
      <c r="A226" s="9"/>
      <c r="B226" s="7"/>
      <c r="C226" s="7"/>
      <c r="D226" s="7"/>
      <c r="E226" s="7"/>
      <c r="F226" s="9"/>
      <c r="G226" s="1"/>
      <c r="H226" s="1"/>
      <c r="I226" s="1"/>
      <c r="J226" s="1"/>
    </row>
    <row r="227" spans="1:10" ht="12.75">
      <c r="A227" s="1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9"/>
      <c r="H228" s="9"/>
      <c r="I228" s="9"/>
      <c r="J228" s="9"/>
    </row>
    <row r="229" spans="1:10" ht="12.75">
      <c r="A229" s="9"/>
      <c r="B229" s="7"/>
      <c r="C229" s="7"/>
      <c r="D229" s="7"/>
      <c r="E229" s="7"/>
      <c r="F229" s="9"/>
      <c r="G229" s="9"/>
      <c r="H229" s="9"/>
      <c r="I229" s="9"/>
      <c r="J229" s="9"/>
    </row>
    <row r="230" spans="1:10" ht="12.75">
      <c r="A230" s="9"/>
      <c r="B230" s="7"/>
      <c r="C230" s="7"/>
      <c r="D230" s="7"/>
      <c r="E230" s="7"/>
      <c r="F230" s="9"/>
      <c r="G230" s="9"/>
      <c r="H230" s="9"/>
      <c r="I230" s="9"/>
      <c r="J230" s="9"/>
    </row>
    <row r="231" spans="1:10" ht="12.75">
      <c r="A231" s="9"/>
      <c r="B231" s="7"/>
      <c r="C231" s="7"/>
      <c r="D231" s="7"/>
      <c r="E231" s="7"/>
      <c r="F231" s="9"/>
      <c r="G231" s="1"/>
      <c r="H231" s="1"/>
      <c r="I231" s="1"/>
      <c r="J231" s="1"/>
    </row>
    <row r="232" spans="1:10" ht="12.75">
      <c r="A232" s="1"/>
      <c r="B232" s="7"/>
      <c r="C232" s="7"/>
      <c r="D232" s="7"/>
      <c r="E232" s="7"/>
      <c r="F232" s="9"/>
      <c r="G232" s="1"/>
      <c r="H232" s="1"/>
      <c r="I232" s="1"/>
      <c r="J232" s="1"/>
    </row>
    <row r="233" spans="1:10" ht="12.75">
      <c r="A233" s="1"/>
      <c r="B233" s="7"/>
      <c r="C233" s="7"/>
      <c r="D233" s="7"/>
      <c r="E233" s="7"/>
      <c r="F233" s="9"/>
      <c r="G233" s="1"/>
      <c r="H233" s="1"/>
      <c r="I233" s="1"/>
      <c r="J233" s="1"/>
    </row>
    <row r="234" spans="1:10" ht="12.75">
      <c r="A234" s="1"/>
      <c r="B234" s="7"/>
      <c r="C234" s="7"/>
      <c r="D234" s="7"/>
      <c r="E234" s="7"/>
      <c r="F234" s="9"/>
      <c r="G234" s="9"/>
      <c r="H234" s="9"/>
      <c r="I234" s="9"/>
      <c r="J234" s="9"/>
    </row>
    <row r="235" spans="1:10" ht="12.75">
      <c r="A235" s="9"/>
      <c r="B235" s="7"/>
      <c r="C235" s="7"/>
      <c r="D235" s="7"/>
      <c r="E235" s="7"/>
      <c r="F235" s="9"/>
      <c r="G235" s="1"/>
      <c r="H235" s="1"/>
      <c r="I235" s="1"/>
      <c r="J235" s="1"/>
    </row>
    <row r="236" spans="1:10" ht="12.75">
      <c r="A236" s="1"/>
      <c r="B236" s="7"/>
      <c r="C236" s="7"/>
      <c r="D236" s="7"/>
      <c r="E236" s="7"/>
      <c r="F236" s="9"/>
      <c r="G236" s="1"/>
      <c r="H236" s="1"/>
      <c r="I236" s="1"/>
      <c r="J236" s="1"/>
    </row>
    <row r="237" spans="1:10" ht="12.75">
      <c r="A237" s="1"/>
      <c r="B237" s="7"/>
      <c r="C237" s="7"/>
      <c r="D237" s="7"/>
      <c r="E237" s="7"/>
      <c r="F237" s="9"/>
      <c r="G237" s="1"/>
      <c r="H237" s="1"/>
      <c r="I237" s="1"/>
      <c r="J237" s="1"/>
    </row>
    <row r="238" spans="1:10" ht="12.75">
      <c r="A238" s="1"/>
      <c r="B238" s="7"/>
      <c r="C238" s="7"/>
      <c r="D238" s="7"/>
      <c r="E238" s="7"/>
      <c r="F238" s="9"/>
      <c r="G238" s="9"/>
      <c r="H238" s="9"/>
      <c r="I238" s="9"/>
      <c r="J238" s="9"/>
    </row>
    <row r="239" spans="1:10" ht="12.75">
      <c r="A239" s="9"/>
      <c r="B239" s="7"/>
      <c r="C239" s="7"/>
      <c r="D239" s="7"/>
      <c r="E239" s="7"/>
      <c r="F239" s="9"/>
      <c r="G239" s="9"/>
      <c r="H239" s="9"/>
      <c r="I239" s="15"/>
      <c r="J239" s="14"/>
    </row>
    <row r="240" spans="1:10" ht="12.75">
      <c r="A240" s="1"/>
      <c r="B240" s="7"/>
      <c r="C240" s="7"/>
      <c r="D240" s="7"/>
      <c r="E240" s="7"/>
      <c r="F240" s="9"/>
      <c r="G240" s="9"/>
      <c r="H240" s="9"/>
      <c r="I240" s="16"/>
      <c r="J240" s="9"/>
    </row>
    <row r="241" spans="1:10" ht="12.75">
      <c r="A241" s="9"/>
      <c r="B241" s="7"/>
      <c r="C241" s="7"/>
      <c r="D241" s="7"/>
      <c r="E241" s="7"/>
      <c r="F241" s="9"/>
      <c r="G241" s="1"/>
      <c r="H241" s="1"/>
      <c r="I241" s="1"/>
      <c r="J241" s="1"/>
    </row>
    <row r="242" spans="1:10" ht="12.75">
      <c r="A242" s="1"/>
      <c r="B242" s="7"/>
      <c r="C242" s="7"/>
      <c r="D242" s="7"/>
      <c r="E242" s="7"/>
      <c r="F242" s="9"/>
      <c r="G242" s="1"/>
      <c r="H242" s="1"/>
      <c r="I242" s="1"/>
      <c r="J242" s="1"/>
    </row>
    <row r="243" spans="1:10" ht="12.75">
      <c r="A243" s="1"/>
      <c r="B243" s="7"/>
      <c r="C243" s="7"/>
      <c r="D243" s="7"/>
      <c r="E243" s="7"/>
      <c r="F243" s="9"/>
      <c r="G243" s="1"/>
      <c r="H243" s="1"/>
      <c r="I243" s="1"/>
      <c r="J243" s="1"/>
    </row>
    <row r="244" spans="1:10" ht="12.75">
      <c r="A244" s="1"/>
      <c r="B244" s="7"/>
      <c r="C244" s="7"/>
      <c r="D244" s="7"/>
      <c r="E244" s="7"/>
      <c r="F244" s="9"/>
      <c r="G244" s="1"/>
      <c r="H244" s="1"/>
      <c r="I244" s="1"/>
      <c r="J244" s="1"/>
    </row>
    <row r="245" spans="1:10" ht="12.75">
      <c r="A245" s="1"/>
      <c r="B245" s="7"/>
      <c r="C245" s="7"/>
      <c r="D245" s="7"/>
      <c r="E245" s="7"/>
      <c r="F245" s="9"/>
      <c r="G245" s="1"/>
      <c r="H245" s="1"/>
      <c r="I245" s="1"/>
      <c r="J245" s="1"/>
    </row>
    <row r="246" spans="1:10" ht="12.75">
      <c r="A246" s="1"/>
      <c r="B246" s="7"/>
      <c r="C246" s="7"/>
      <c r="D246" s="7"/>
      <c r="E246" s="7"/>
      <c r="F246" s="9"/>
      <c r="G246" s="9"/>
      <c r="H246" s="9"/>
      <c r="I246" s="9"/>
      <c r="J246" s="9"/>
    </row>
    <row r="247" spans="1:10" ht="12.75">
      <c r="A247" s="9"/>
      <c r="B247" s="7"/>
      <c r="C247" s="7"/>
      <c r="D247" s="7"/>
      <c r="E247" s="7"/>
      <c r="F247" s="9"/>
      <c r="G247" s="1"/>
      <c r="H247" s="1"/>
      <c r="I247" s="1"/>
      <c r="J247" s="1"/>
    </row>
    <row r="248" spans="1:10" ht="12.75">
      <c r="A248" s="1"/>
      <c r="B248" s="7"/>
      <c r="C248" s="7"/>
      <c r="D248" s="7"/>
      <c r="E248" s="7"/>
      <c r="F248" s="9"/>
      <c r="G248" s="1"/>
      <c r="H248" s="1"/>
      <c r="I248" s="1"/>
      <c r="J248" s="1"/>
    </row>
    <row r="249" spans="1:10" ht="12.75">
      <c r="A249" s="1"/>
      <c r="B249" s="7"/>
      <c r="C249" s="7"/>
      <c r="D249" s="7"/>
      <c r="E249" s="7"/>
      <c r="F249" s="9"/>
      <c r="G249" s="1"/>
      <c r="H249" s="1"/>
      <c r="I249" s="1"/>
      <c r="J249" s="1"/>
    </row>
    <row r="250" spans="1:10" ht="12.75">
      <c r="A250" s="1"/>
      <c r="B250" s="7"/>
      <c r="C250" s="7"/>
      <c r="D250" s="7"/>
      <c r="E250" s="7"/>
      <c r="F250" s="9"/>
      <c r="G250" s="1"/>
      <c r="H250" s="1"/>
      <c r="I250" s="1"/>
      <c r="J250" s="1"/>
    </row>
    <row r="251" spans="1:10" ht="12.75">
      <c r="A251" s="1"/>
      <c r="B251" s="7"/>
      <c r="C251" s="7"/>
      <c r="D251" s="7"/>
      <c r="E251" s="7"/>
      <c r="F251" s="9"/>
      <c r="G251" s="1"/>
      <c r="H251" s="1"/>
      <c r="I251" s="1"/>
      <c r="J251" s="1"/>
    </row>
    <row r="252" spans="1:10" ht="12.75">
      <c r="A252" s="1"/>
      <c r="B252" s="7"/>
      <c r="C252" s="7"/>
      <c r="D252" s="7"/>
      <c r="E252" s="7"/>
      <c r="F252" s="9"/>
      <c r="G252" s="9"/>
      <c r="H252" s="9"/>
      <c r="I252" s="9"/>
      <c r="J252" s="9"/>
    </row>
    <row r="253" spans="1:10" ht="12.75">
      <c r="A253" s="9"/>
      <c r="B253" s="7"/>
      <c r="C253" s="7"/>
      <c r="D253" s="7"/>
      <c r="E253" s="7"/>
      <c r="F253" s="9"/>
      <c r="G253" s="1"/>
      <c r="H253" s="1"/>
      <c r="I253" s="1"/>
      <c r="J253" s="1"/>
    </row>
    <row r="254" spans="1:10" ht="12.75">
      <c r="A254" s="9"/>
      <c r="B254" s="7"/>
      <c r="C254" s="7"/>
      <c r="D254" s="7"/>
      <c r="E254" s="7"/>
      <c r="F254" s="9"/>
      <c r="G254" s="1"/>
      <c r="H254" s="1"/>
      <c r="I254" s="1"/>
      <c r="J254" s="1"/>
    </row>
    <row r="255" spans="1:10" ht="12.75">
      <c r="A255" s="1"/>
      <c r="B255" s="7"/>
      <c r="C255" s="7"/>
      <c r="D255" s="7"/>
      <c r="E255" s="7"/>
      <c r="F255" s="9"/>
      <c r="G255" s="1"/>
      <c r="H255" s="1"/>
      <c r="I255" s="1"/>
      <c r="J255" s="1"/>
    </row>
    <row r="256" spans="1:10" ht="12.75">
      <c r="A256" s="1"/>
      <c r="B256" s="7"/>
      <c r="C256" s="7"/>
      <c r="D256" s="7"/>
      <c r="E256" s="7"/>
      <c r="F256" s="9"/>
      <c r="G256" s="1"/>
      <c r="H256" s="1"/>
      <c r="I256" s="1"/>
      <c r="J256" s="1"/>
    </row>
    <row r="257" spans="1:10" ht="12.75">
      <c r="A257" s="1"/>
      <c r="B257" s="7"/>
      <c r="C257" s="7"/>
      <c r="D257" s="7"/>
      <c r="E257" s="7"/>
      <c r="F257" s="9"/>
      <c r="G257" s="1"/>
      <c r="H257" s="1"/>
      <c r="I257" s="1"/>
      <c r="J257" s="1"/>
    </row>
    <row r="258" spans="1:10" ht="12.75">
      <c r="A258" s="1"/>
      <c r="B258" s="7"/>
      <c r="C258" s="7"/>
      <c r="D258" s="7"/>
      <c r="E258" s="7"/>
      <c r="F258" s="9"/>
      <c r="G258" s="1"/>
      <c r="H258" s="1"/>
      <c r="I258" s="1"/>
      <c r="J258" s="1"/>
    </row>
    <row r="259" spans="1:10" ht="12.75">
      <c r="A259" s="1"/>
      <c r="B259" s="7"/>
      <c r="C259" s="7"/>
      <c r="D259" s="7"/>
      <c r="E259" s="7"/>
      <c r="F259" s="9"/>
      <c r="G259" s="9"/>
      <c r="H259" s="9"/>
      <c r="I259" s="9"/>
      <c r="J259" s="9"/>
    </row>
    <row r="260" spans="1:10" ht="12.75">
      <c r="A260" s="9"/>
      <c r="B260" s="7"/>
      <c r="C260" s="7"/>
      <c r="D260" s="7"/>
      <c r="E260" s="7"/>
      <c r="F260" s="9"/>
      <c r="G260" s="1"/>
      <c r="H260" s="1"/>
      <c r="I260" s="1"/>
      <c r="J260" s="1"/>
    </row>
    <row r="261" spans="1:10" ht="12.75">
      <c r="A261" s="1"/>
      <c r="B261" s="7"/>
      <c r="C261" s="7"/>
      <c r="D261" s="7"/>
      <c r="E261" s="7"/>
      <c r="F261" s="9"/>
      <c r="G261" s="1"/>
      <c r="H261" s="1"/>
      <c r="I261" s="1"/>
      <c r="J261" s="1"/>
    </row>
    <row r="262" spans="1:10" ht="12.75">
      <c r="A262" s="1"/>
      <c r="B262" s="7"/>
      <c r="C262" s="7"/>
      <c r="D262" s="7"/>
      <c r="E262" s="7"/>
      <c r="F262" s="9"/>
      <c r="G262" s="9"/>
      <c r="H262" s="9"/>
      <c r="I262" s="9"/>
      <c r="J262" s="9"/>
    </row>
    <row r="263" spans="1:10" ht="12.75">
      <c r="A263" s="9"/>
      <c r="B263" s="7"/>
      <c r="C263" s="7"/>
      <c r="D263" s="7"/>
      <c r="E263" s="7"/>
      <c r="F263" s="9"/>
      <c r="G263" s="1"/>
      <c r="H263" s="1"/>
      <c r="I263" s="1"/>
      <c r="J263" s="1"/>
    </row>
    <row r="264" spans="1:10" ht="12.75">
      <c r="A264" s="1"/>
      <c r="B264" s="7"/>
      <c r="C264" s="7"/>
      <c r="D264" s="7"/>
      <c r="E264" s="7"/>
      <c r="F264" s="9"/>
      <c r="G264" s="1"/>
      <c r="H264" s="1"/>
      <c r="I264" s="1"/>
      <c r="J264" s="1"/>
    </row>
    <row r="265" spans="1:10" ht="12.75">
      <c r="A265" s="1"/>
      <c r="B265" s="9"/>
      <c r="C265" s="9"/>
      <c r="D265" s="9"/>
      <c r="E265" s="9"/>
      <c r="F265" s="9"/>
      <c r="G265" s="9"/>
      <c r="H265" s="9"/>
      <c r="I265" s="9"/>
      <c r="J265" s="9"/>
    </row>
    <row r="266" spans="1:10" ht="12.75">
      <c r="A266" s="9"/>
      <c r="B266" s="9"/>
      <c r="C266" s="9"/>
      <c r="D266" s="9"/>
      <c r="E266" s="9"/>
      <c r="F266" s="9"/>
      <c r="G266" s="9"/>
      <c r="H266" s="9"/>
      <c r="I266" s="13"/>
      <c r="J266" s="9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9"/>
      <c r="B268" s="9"/>
      <c r="C268" s="9"/>
      <c r="D268" s="9"/>
      <c r="E268" s="9"/>
      <c r="F268" s="9"/>
      <c r="G268" s="9"/>
      <c r="H268" s="9"/>
      <c r="I268" s="9"/>
      <c r="J268" s="1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38"/>
      <c r="B275" s="138"/>
      <c r="C275" s="2"/>
      <c r="D275" s="138"/>
      <c r="E275" s="138"/>
      <c r="F275" s="138"/>
      <c r="G275" s="138"/>
      <c r="H275" s="2"/>
      <c r="I275" s="2"/>
      <c r="J275" s="2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37"/>
      <c r="E278" s="137"/>
      <c r="F278" s="137"/>
      <c r="G278" s="137"/>
      <c r="H278" s="12"/>
      <c r="I278" s="9"/>
      <c r="J278" s="9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9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9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9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</sheetData>
  <sheetProtection/>
  <mergeCells count="81">
    <mergeCell ref="E14:F14"/>
    <mergeCell ref="E15:F15"/>
    <mergeCell ref="A16:D16"/>
    <mergeCell ref="E17:F17"/>
    <mergeCell ref="E18:F18"/>
    <mergeCell ref="E19:F19"/>
    <mergeCell ref="E20:F20"/>
    <mergeCell ref="E21:F21"/>
    <mergeCell ref="E22:F22"/>
    <mergeCell ref="A23:D23"/>
    <mergeCell ref="E23:F23"/>
    <mergeCell ref="E24:F24"/>
    <mergeCell ref="E25:F25"/>
    <mergeCell ref="E26:F26"/>
    <mergeCell ref="E27:F27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E33:F33"/>
    <mergeCell ref="E34:F34"/>
    <mergeCell ref="E35:F35"/>
    <mergeCell ref="E36:F36"/>
    <mergeCell ref="E37:F37"/>
    <mergeCell ref="E38:F38"/>
    <mergeCell ref="E39:F39"/>
    <mergeCell ref="A128:B128"/>
    <mergeCell ref="D128:E128"/>
    <mergeCell ref="F128:G128"/>
    <mergeCell ref="D131:E131"/>
    <mergeCell ref="F131:G131"/>
    <mergeCell ref="D132:E132"/>
    <mergeCell ref="F132:G132"/>
    <mergeCell ref="G187:I187"/>
    <mergeCell ref="E188:F188"/>
    <mergeCell ref="G188:I188"/>
    <mergeCell ref="E189:F189"/>
    <mergeCell ref="G189:I189"/>
    <mergeCell ref="E190:F190"/>
    <mergeCell ref="G190:I190"/>
    <mergeCell ref="E191:F191"/>
    <mergeCell ref="G191:I191"/>
    <mergeCell ref="E192:F192"/>
    <mergeCell ref="G192:I192"/>
    <mergeCell ref="E193:F193"/>
    <mergeCell ref="G193:I193"/>
    <mergeCell ref="E195:F195"/>
    <mergeCell ref="G195:I195"/>
    <mergeCell ref="E196:F196"/>
    <mergeCell ref="G196:I196"/>
    <mergeCell ref="E197:F197"/>
    <mergeCell ref="G197:I197"/>
    <mergeCell ref="E198:F198"/>
    <mergeCell ref="G198:I198"/>
    <mergeCell ref="E199:F199"/>
    <mergeCell ref="G199:I199"/>
    <mergeCell ref="G200:I200"/>
    <mergeCell ref="E201:F201"/>
    <mergeCell ref="G201:I201"/>
    <mergeCell ref="E202:F202"/>
    <mergeCell ref="G202:I202"/>
    <mergeCell ref="A275:B275"/>
    <mergeCell ref="D275:E275"/>
    <mergeCell ref="F275:G275"/>
    <mergeCell ref="E203:F203"/>
    <mergeCell ref="G203:I203"/>
    <mergeCell ref="E204:F204"/>
    <mergeCell ref="G204:I204"/>
    <mergeCell ref="E205:F205"/>
    <mergeCell ref="G205:I205"/>
    <mergeCell ref="D278:E278"/>
    <mergeCell ref="F278:G278"/>
    <mergeCell ref="E206:F206"/>
    <mergeCell ref="G206:I206"/>
    <mergeCell ref="E207:F207"/>
    <mergeCell ref="G207:I207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T572"/>
  <sheetViews>
    <sheetView zoomScale="112" zoomScaleNormal="112" zoomScalePageLayoutView="0" workbookViewId="0" topLeftCell="A69">
      <selection activeCell="F121" sqref="F121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7.625" style="0" customWidth="1"/>
    <col min="5" max="5" width="4.125" style="0" customWidth="1"/>
    <col min="6" max="6" width="8.25390625" style="0" customWidth="1"/>
    <col min="7" max="7" width="12.3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84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134</v>
      </c>
      <c r="E6" s="20"/>
      <c r="F6" s="20"/>
      <c r="G6" s="20"/>
      <c r="H6" s="20"/>
      <c r="I6" s="20"/>
      <c r="J6" s="20"/>
    </row>
    <row r="7" spans="1:10" ht="12.75">
      <c r="A7" s="20" t="s">
        <v>114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52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54</v>
      </c>
      <c r="F12" s="32"/>
      <c r="G12" s="26"/>
      <c r="H12" s="26"/>
      <c r="I12" s="26"/>
      <c r="J12" s="8"/>
    </row>
    <row r="13" spans="1:7" ht="13.5" thickBot="1">
      <c r="A13" s="33" t="s">
        <v>2</v>
      </c>
      <c r="B13" s="34"/>
      <c r="C13" s="34"/>
      <c r="D13" s="34"/>
      <c r="E13" s="31" t="s">
        <v>13</v>
      </c>
      <c r="F13" s="78"/>
      <c r="G13" s="77" t="s">
        <v>105</v>
      </c>
    </row>
    <row r="14" spans="1:7" ht="13.5" thickBot="1">
      <c r="A14" s="35" t="s">
        <v>3</v>
      </c>
      <c r="B14" s="34"/>
      <c r="C14" s="34"/>
      <c r="D14" s="36"/>
      <c r="E14" s="97"/>
      <c r="F14" s="142"/>
      <c r="G14" s="84"/>
    </row>
    <row r="15" spans="1:7" ht="13.5" thickBot="1">
      <c r="A15" s="37" t="s">
        <v>4</v>
      </c>
      <c r="B15" s="38"/>
      <c r="C15" s="38"/>
      <c r="D15" s="36"/>
      <c r="E15" s="99">
        <v>18000</v>
      </c>
      <c r="F15" s="108"/>
      <c r="G15" s="85">
        <v>4429.78</v>
      </c>
    </row>
    <row r="16" spans="1:7" ht="13.5" thickBot="1">
      <c r="A16" s="146" t="s">
        <v>107</v>
      </c>
      <c r="B16" s="147"/>
      <c r="C16" s="147"/>
      <c r="D16" s="148"/>
      <c r="E16" s="29"/>
      <c r="F16" s="79"/>
      <c r="G16" s="85"/>
    </row>
    <row r="17" spans="1:7" ht="13.5" thickBot="1">
      <c r="A17" s="37" t="s">
        <v>4</v>
      </c>
      <c r="B17" s="38"/>
      <c r="C17" s="38"/>
      <c r="D17" s="36"/>
      <c r="E17" s="99">
        <f>SUM(E15:E16)</f>
        <v>18000</v>
      </c>
      <c r="F17" s="108"/>
      <c r="G17" s="85">
        <f>G15+G16</f>
        <v>4429.78</v>
      </c>
    </row>
    <row r="18" spans="1:7" ht="13.5" thickBot="1">
      <c r="A18" s="39" t="s">
        <v>5</v>
      </c>
      <c r="B18" s="40"/>
      <c r="C18" s="40"/>
      <c r="D18" s="41"/>
      <c r="E18" s="104"/>
      <c r="F18" s="143"/>
      <c r="G18" s="84"/>
    </row>
    <row r="19" spans="1:7" ht="13.5" thickBot="1">
      <c r="A19" s="42" t="s">
        <v>79</v>
      </c>
      <c r="B19" s="43"/>
      <c r="C19" s="43"/>
      <c r="D19" s="36"/>
      <c r="E19" s="104"/>
      <c r="F19" s="143"/>
      <c r="G19" s="84"/>
    </row>
    <row r="20" spans="1:7" ht="13.5" thickBot="1">
      <c r="A20" s="44" t="s">
        <v>6</v>
      </c>
      <c r="B20" s="45"/>
      <c r="C20" s="45"/>
      <c r="D20" s="46"/>
      <c r="E20" s="99">
        <v>0</v>
      </c>
      <c r="F20" s="108"/>
      <c r="G20" s="85">
        <f>G18+G19</f>
        <v>0</v>
      </c>
    </row>
    <row r="21" spans="1:7" ht="13.5" thickBot="1">
      <c r="A21" s="47" t="s">
        <v>7</v>
      </c>
      <c r="B21" s="48"/>
      <c r="C21" s="48"/>
      <c r="D21" s="49"/>
      <c r="E21" s="99">
        <v>107000</v>
      </c>
      <c r="F21" s="108"/>
      <c r="G21" s="85">
        <v>15911.99</v>
      </c>
    </row>
    <row r="22" spans="1:7" ht="13.5" thickBot="1">
      <c r="A22" s="50" t="s">
        <v>129</v>
      </c>
      <c r="B22" s="50"/>
      <c r="C22" s="50"/>
      <c r="D22" s="19"/>
      <c r="E22" s="107"/>
      <c r="F22" s="143"/>
      <c r="G22" s="84">
        <v>26904.16</v>
      </c>
    </row>
    <row r="23" spans="1:7" ht="13.5" thickBot="1">
      <c r="A23" s="116" t="s">
        <v>130</v>
      </c>
      <c r="B23" s="117"/>
      <c r="C23" s="117"/>
      <c r="D23" s="118"/>
      <c r="E23" s="107"/>
      <c r="F23" s="143"/>
      <c r="G23" s="84">
        <v>985.13</v>
      </c>
    </row>
    <row r="24" spans="1:7" ht="13.5" thickBot="1">
      <c r="A24" s="51" t="s">
        <v>131</v>
      </c>
      <c r="B24" s="52"/>
      <c r="C24" s="52"/>
      <c r="D24" s="53"/>
      <c r="E24" s="104"/>
      <c r="F24" s="143"/>
      <c r="G24" s="86">
        <v>67789.85</v>
      </c>
    </row>
    <row r="25" spans="1:7" ht="13.5" thickBot="1">
      <c r="A25" s="54" t="s">
        <v>132</v>
      </c>
      <c r="B25" s="55"/>
      <c r="C25" s="55"/>
      <c r="D25" s="56"/>
      <c r="E25" s="104"/>
      <c r="F25" s="143"/>
      <c r="G25" s="86">
        <v>6539.25</v>
      </c>
    </row>
    <row r="26" spans="1:7" ht="13.5" thickBot="1">
      <c r="A26" s="44" t="s">
        <v>75</v>
      </c>
      <c r="B26" s="45"/>
      <c r="C26" s="45"/>
      <c r="D26" s="46"/>
      <c r="E26" s="99">
        <v>600000</v>
      </c>
      <c r="F26" s="108"/>
      <c r="G26" s="85">
        <f>G22+G23+G24+G25</f>
        <v>102218.39000000001</v>
      </c>
    </row>
    <row r="27" spans="1:7" ht="13.5" thickBot="1">
      <c r="A27" s="42" t="s">
        <v>121</v>
      </c>
      <c r="B27" s="43"/>
      <c r="C27" s="43"/>
      <c r="D27" s="36"/>
      <c r="E27" s="99">
        <v>500000</v>
      </c>
      <c r="F27" s="108"/>
      <c r="G27" s="85"/>
    </row>
    <row r="28" spans="1:7" ht="12.75">
      <c r="A28" s="93" t="s">
        <v>95</v>
      </c>
      <c r="B28" s="94"/>
      <c r="C28" s="94" t="s">
        <v>101</v>
      </c>
      <c r="D28" s="95"/>
      <c r="E28" s="109"/>
      <c r="F28" s="144"/>
      <c r="G28" s="77">
        <v>39142</v>
      </c>
    </row>
    <row r="29" spans="1:7" ht="12.75">
      <c r="A29" s="116" t="s">
        <v>93</v>
      </c>
      <c r="B29" s="117"/>
      <c r="C29" s="117"/>
      <c r="D29" s="118"/>
      <c r="E29" s="114"/>
      <c r="F29" s="145"/>
      <c r="G29" s="84"/>
    </row>
    <row r="30" spans="1:7" ht="13.5" thickBot="1">
      <c r="A30" s="119" t="s">
        <v>85</v>
      </c>
      <c r="B30" s="120"/>
      <c r="C30" s="120"/>
      <c r="D30" s="121"/>
      <c r="E30" s="122"/>
      <c r="F30" s="141"/>
      <c r="G30" s="84"/>
    </row>
    <row r="31" spans="1:7" ht="13.5" thickBot="1">
      <c r="A31" s="124" t="s">
        <v>94</v>
      </c>
      <c r="B31" s="125"/>
      <c r="C31" s="125"/>
      <c r="D31" s="126"/>
      <c r="E31" s="99"/>
      <c r="F31" s="108"/>
      <c r="G31" s="84"/>
    </row>
    <row r="32" spans="1:7" ht="13.5" thickBot="1">
      <c r="A32" s="127" t="s">
        <v>103</v>
      </c>
      <c r="B32" s="128"/>
      <c r="C32" s="128"/>
      <c r="D32" s="129"/>
      <c r="E32" s="97"/>
      <c r="F32" s="142"/>
      <c r="G32" s="77"/>
    </row>
    <row r="33" spans="1:7" ht="13.5" thickBot="1">
      <c r="A33" s="44" t="s">
        <v>9</v>
      </c>
      <c r="B33" s="40"/>
      <c r="C33" s="40"/>
      <c r="D33" s="41"/>
      <c r="E33" s="99">
        <f>E17+E20+E21+E26+E27</f>
        <v>1225000</v>
      </c>
      <c r="F33" s="108"/>
      <c r="G33" s="85">
        <f>G17+G20+G21+G26+G28</f>
        <v>161702.16000000003</v>
      </c>
    </row>
    <row r="34" spans="1:7" ht="13.5" thickBot="1">
      <c r="A34" s="42" t="s">
        <v>116</v>
      </c>
      <c r="B34" s="38"/>
      <c r="C34" s="38"/>
      <c r="D34" s="36"/>
      <c r="E34" s="99">
        <v>1292000</v>
      </c>
      <c r="F34" s="108"/>
      <c r="G34" s="85">
        <v>162000</v>
      </c>
    </row>
    <row r="35" spans="1:7" ht="13.5" thickBot="1">
      <c r="A35" s="39" t="s">
        <v>10</v>
      </c>
      <c r="B35" s="45"/>
      <c r="C35" s="45"/>
      <c r="D35" s="41"/>
      <c r="E35" s="99">
        <v>55000</v>
      </c>
      <c r="F35" s="108"/>
      <c r="G35" s="85">
        <v>28000</v>
      </c>
    </row>
    <row r="36" spans="1:7" ht="13.5" thickBot="1">
      <c r="A36" s="42" t="s">
        <v>11</v>
      </c>
      <c r="B36" s="38"/>
      <c r="C36" s="38"/>
      <c r="D36" s="36"/>
      <c r="E36" s="99">
        <v>8000</v>
      </c>
      <c r="F36" s="108"/>
      <c r="G36" s="85"/>
    </row>
    <row r="37" spans="1:7" ht="13.5" thickBot="1">
      <c r="A37" s="39" t="s">
        <v>106</v>
      </c>
      <c r="B37" s="40"/>
      <c r="C37" s="40"/>
      <c r="D37" s="41"/>
      <c r="E37" s="99">
        <v>0</v>
      </c>
      <c r="F37" s="108"/>
      <c r="G37" s="85"/>
    </row>
    <row r="38" spans="1:7" ht="13.5" thickBot="1">
      <c r="A38" s="37" t="s">
        <v>9</v>
      </c>
      <c r="B38" s="43"/>
      <c r="C38" s="43"/>
      <c r="D38" s="36"/>
      <c r="E38" s="99">
        <f>SUM(E34:E37)</f>
        <v>1355000</v>
      </c>
      <c r="F38" s="108"/>
      <c r="G38" s="85">
        <f>G34+G35+G36+G37</f>
        <v>190000</v>
      </c>
    </row>
    <row r="39" spans="1:7" ht="13.5" thickBot="1">
      <c r="A39" s="37" t="s">
        <v>12</v>
      </c>
      <c r="B39" s="34"/>
      <c r="C39" s="34"/>
      <c r="D39" s="36"/>
      <c r="E39" s="99">
        <f>E33+E38</f>
        <v>2580000</v>
      </c>
      <c r="F39" s="108"/>
      <c r="G39" s="85">
        <f>G33+G38</f>
        <v>351702.16000000003</v>
      </c>
    </row>
    <row r="40" spans="1:10" ht="12.75">
      <c r="A40" s="45"/>
      <c r="B40" s="8"/>
      <c r="C40" s="8"/>
      <c r="D40" s="8"/>
      <c r="E40" s="58"/>
      <c r="F40" s="58"/>
      <c r="G40" s="59"/>
      <c r="H40" s="59"/>
      <c r="I40" s="58"/>
      <c r="J40" s="8"/>
    </row>
    <row r="41" spans="1:10" ht="12.75">
      <c r="A41" s="26"/>
      <c r="B41" s="26"/>
      <c r="C41" s="26"/>
      <c r="D41" s="26"/>
      <c r="E41" s="32" t="s">
        <v>55</v>
      </c>
      <c r="F41" s="26"/>
      <c r="G41" s="26"/>
      <c r="H41" s="26"/>
      <c r="I41" s="26"/>
      <c r="J41" s="26"/>
    </row>
    <row r="42" spans="1:10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9" ht="13.5" thickBot="1">
      <c r="A43" s="4" t="s">
        <v>17</v>
      </c>
      <c r="B43" s="33"/>
      <c r="C43" s="34"/>
      <c r="D43" s="34"/>
      <c r="E43" s="34"/>
      <c r="F43" s="36"/>
      <c r="G43" s="4" t="s">
        <v>24</v>
      </c>
      <c r="H43" s="4" t="s">
        <v>98</v>
      </c>
      <c r="I43" s="74" t="s">
        <v>97</v>
      </c>
    </row>
    <row r="44" spans="1:9" ht="12.75">
      <c r="A44" s="5" t="s">
        <v>18</v>
      </c>
      <c r="B44" s="4" t="s">
        <v>14</v>
      </c>
      <c r="C44" s="4" t="s">
        <v>14</v>
      </c>
      <c r="D44" s="4" t="s">
        <v>14</v>
      </c>
      <c r="E44" s="4" t="s">
        <v>14</v>
      </c>
      <c r="F44" s="17" t="s">
        <v>14</v>
      </c>
      <c r="G44" s="5" t="s">
        <v>25</v>
      </c>
      <c r="H44" s="5" t="s">
        <v>99</v>
      </c>
      <c r="I44" s="75" t="s">
        <v>29</v>
      </c>
    </row>
    <row r="45" spans="1:9" ht="12.75">
      <c r="A45" s="5" t="s">
        <v>20</v>
      </c>
      <c r="B45" s="5" t="s">
        <v>15</v>
      </c>
      <c r="C45" s="5" t="s">
        <v>16</v>
      </c>
      <c r="D45" s="5" t="s">
        <v>21</v>
      </c>
      <c r="E45" s="5" t="s">
        <v>22</v>
      </c>
      <c r="F45" s="18" t="s">
        <v>23</v>
      </c>
      <c r="G45" s="5" t="s">
        <v>26</v>
      </c>
      <c r="H45" s="72"/>
      <c r="I45" s="75"/>
    </row>
    <row r="46" spans="1:9" ht="12.75">
      <c r="A46" s="5" t="s">
        <v>19</v>
      </c>
      <c r="B46" s="5"/>
      <c r="C46" s="5"/>
      <c r="D46" s="5"/>
      <c r="E46" s="5"/>
      <c r="F46" s="18"/>
      <c r="G46" s="5" t="s">
        <v>27</v>
      </c>
      <c r="H46" s="5"/>
      <c r="I46" s="75"/>
    </row>
    <row r="47" spans="1:9" ht="12.75">
      <c r="A47" s="5"/>
      <c r="B47" s="5"/>
      <c r="C47" s="5"/>
      <c r="D47" s="5"/>
      <c r="E47" s="5"/>
      <c r="F47" s="18"/>
      <c r="G47" s="5" t="s">
        <v>28</v>
      </c>
      <c r="H47" s="5"/>
      <c r="I47" s="75"/>
    </row>
    <row r="48" spans="1:9" ht="12.75">
      <c r="A48" s="22" t="s">
        <v>30</v>
      </c>
      <c r="B48" s="21" t="s">
        <v>37</v>
      </c>
      <c r="C48" s="21" t="s">
        <v>38</v>
      </c>
      <c r="D48" s="21" t="s">
        <v>39</v>
      </c>
      <c r="E48" s="21" t="s">
        <v>108</v>
      </c>
      <c r="F48" s="22">
        <v>211</v>
      </c>
      <c r="G48" s="19">
        <v>637000</v>
      </c>
      <c r="H48" s="19">
        <v>47037</v>
      </c>
      <c r="I48" s="19">
        <v>46569</v>
      </c>
    </row>
    <row r="49" spans="1:9" ht="12.75">
      <c r="A49" s="19"/>
      <c r="B49" s="21"/>
      <c r="C49" s="21"/>
      <c r="D49" s="21"/>
      <c r="E49" s="21" t="s">
        <v>108</v>
      </c>
      <c r="F49" s="22">
        <v>213</v>
      </c>
      <c r="G49" s="19">
        <v>193000</v>
      </c>
      <c r="H49" s="19">
        <v>28410</v>
      </c>
      <c r="I49" s="19">
        <v>25682</v>
      </c>
    </row>
    <row r="50" spans="1:9" ht="12" customHeight="1">
      <c r="A50" s="19"/>
      <c r="B50" s="21"/>
      <c r="C50" s="21"/>
      <c r="D50" s="21"/>
      <c r="E50" s="21" t="s">
        <v>109</v>
      </c>
      <c r="F50" s="22">
        <v>221</v>
      </c>
      <c r="G50" s="19">
        <v>57600</v>
      </c>
      <c r="H50" s="19">
        <v>3400</v>
      </c>
      <c r="I50" s="19">
        <v>3400</v>
      </c>
    </row>
    <row r="51" spans="1:9" ht="12.75" customHeight="1" hidden="1">
      <c r="A51" s="19"/>
      <c r="B51" s="21"/>
      <c r="C51" s="21"/>
      <c r="D51" s="21"/>
      <c r="E51" s="21"/>
      <c r="F51" s="22">
        <v>221</v>
      </c>
      <c r="G51" s="19">
        <v>18000</v>
      </c>
      <c r="H51" s="19"/>
      <c r="I51" s="19"/>
    </row>
    <row r="52" spans="1:9" ht="11.25" customHeight="1">
      <c r="A52" s="19"/>
      <c r="B52" s="21"/>
      <c r="C52" s="21"/>
      <c r="D52" s="21"/>
      <c r="E52" s="21" t="s">
        <v>109</v>
      </c>
      <c r="F52" s="22">
        <v>222</v>
      </c>
      <c r="G52" s="19">
        <v>56100</v>
      </c>
      <c r="H52" s="19"/>
      <c r="I52" s="19"/>
    </row>
    <row r="53" spans="1:9" ht="12.75" customHeight="1" hidden="1">
      <c r="A53" s="19"/>
      <c r="B53" s="21"/>
      <c r="C53" s="21"/>
      <c r="D53" s="21"/>
      <c r="E53" s="21"/>
      <c r="F53" s="22">
        <v>226</v>
      </c>
      <c r="G53" s="19">
        <v>221000</v>
      </c>
      <c r="H53" s="19"/>
      <c r="I53" s="19"/>
    </row>
    <row r="54" spans="1:9" ht="12.75">
      <c r="A54" s="19"/>
      <c r="B54" s="21"/>
      <c r="C54" s="21"/>
      <c r="D54" s="21"/>
      <c r="E54" s="21" t="s">
        <v>109</v>
      </c>
      <c r="F54" s="22">
        <v>225</v>
      </c>
      <c r="G54" s="19">
        <v>0</v>
      </c>
      <c r="H54" s="19"/>
      <c r="I54" s="19"/>
    </row>
    <row r="55" spans="1:9" ht="12.75">
      <c r="A55" s="19"/>
      <c r="B55" s="21"/>
      <c r="C55" s="21"/>
      <c r="D55" s="21"/>
      <c r="E55" s="21" t="s">
        <v>109</v>
      </c>
      <c r="F55" s="22">
        <v>226</v>
      </c>
      <c r="G55" s="19">
        <v>30000</v>
      </c>
      <c r="H55" s="19"/>
      <c r="I55" s="19"/>
    </row>
    <row r="56" spans="1:9" ht="12.75">
      <c r="A56" s="19"/>
      <c r="B56" s="21"/>
      <c r="C56" s="21"/>
      <c r="D56" s="21"/>
      <c r="E56" s="21" t="s">
        <v>110</v>
      </c>
      <c r="F56" s="22">
        <v>290</v>
      </c>
      <c r="G56" s="19">
        <v>10000</v>
      </c>
      <c r="H56" s="19"/>
      <c r="I56" s="19"/>
    </row>
    <row r="57" spans="1:9" ht="12.75">
      <c r="A57" s="19"/>
      <c r="B57" s="21"/>
      <c r="C57" s="21"/>
      <c r="D57" s="21"/>
      <c r="E57" s="21" t="s">
        <v>109</v>
      </c>
      <c r="F57" s="22">
        <v>290</v>
      </c>
      <c r="G57" s="19">
        <v>0</v>
      </c>
      <c r="H57" s="19"/>
      <c r="I57" s="19"/>
    </row>
    <row r="58" spans="1:9" ht="12.75">
      <c r="A58" s="19"/>
      <c r="B58" s="19"/>
      <c r="C58" s="19"/>
      <c r="D58" s="19"/>
      <c r="E58" s="27">
        <v>244</v>
      </c>
      <c r="F58" s="23">
        <v>310</v>
      </c>
      <c r="G58" s="61">
        <v>0</v>
      </c>
      <c r="H58" s="19"/>
      <c r="I58" s="19"/>
    </row>
    <row r="59" spans="1:9" ht="12.75">
      <c r="A59" s="19"/>
      <c r="B59" s="19"/>
      <c r="C59" s="19"/>
      <c r="D59" s="19"/>
      <c r="E59" s="27">
        <v>244</v>
      </c>
      <c r="F59" s="22">
        <v>340</v>
      </c>
      <c r="G59" s="19">
        <v>50000</v>
      </c>
      <c r="H59" s="19"/>
      <c r="I59" s="19"/>
    </row>
    <row r="60" spans="1:9" ht="12.75" customHeight="1" hidden="1">
      <c r="A60" s="22"/>
      <c r="B60" s="21"/>
      <c r="C60" s="21"/>
      <c r="D60" s="21"/>
      <c r="E60" s="21"/>
      <c r="F60" s="22"/>
      <c r="G60" s="19"/>
      <c r="H60" s="19"/>
      <c r="I60" s="19"/>
    </row>
    <row r="61" spans="1:9" ht="12.75" customHeight="1" hidden="1">
      <c r="A61" s="19"/>
      <c r="B61" s="21"/>
      <c r="C61" s="21"/>
      <c r="D61" s="21"/>
      <c r="E61" s="21"/>
      <c r="F61" s="22"/>
      <c r="G61" s="19"/>
      <c r="H61" s="19"/>
      <c r="I61" s="19"/>
    </row>
    <row r="62" spans="1:9" ht="12.75" customHeight="1" hidden="1">
      <c r="A62" s="19"/>
      <c r="B62" s="21"/>
      <c r="C62" s="21"/>
      <c r="D62" s="21"/>
      <c r="E62" s="21"/>
      <c r="F62" s="22"/>
      <c r="G62" s="19"/>
      <c r="H62" s="19"/>
      <c r="I62" s="19"/>
    </row>
    <row r="63" spans="1:9" ht="12.75" customHeight="1" hidden="1">
      <c r="A63" s="19"/>
      <c r="B63" s="21"/>
      <c r="C63" s="21"/>
      <c r="D63" s="21"/>
      <c r="E63" s="21"/>
      <c r="F63" s="22"/>
      <c r="G63" s="22"/>
      <c r="H63" s="22"/>
      <c r="I63" s="22"/>
    </row>
    <row r="64" spans="1:9" ht="12.75" customHeight="1" hidden="1">
      <c r="A64" s="22"/>
      <c r="B64" s="21"/>
      <c r="C64" s="21"/>
      <c r="D64" s="21"/>
      <c r="E64" s="21"/>
      <c r="F64" s="22"/>
      <c r="G64" s="22"/>
      <c r="H64" s="22"/>
      <c r="I64" s="22"/>
    </row>
    <row r="65" spans="1:9" ht="12.75">
      <c r="A65" s="19" t="s">
        <v>9</v>
      </c>
      <c r="B65" s="21"/>
      <c r="C65" s="21"/>
      <c r="D65" s="21"/>
      <c r="E65" s="21"/>
      <c r="F65" s="22"/>
      <c r="G65" s="22">
        <f>G48+G49+G50+G52+G54+G55+G56+G57+G58+G59</f>
        <v>1033700</v>
      </c>
      <c r="H65" s="22">
        <f>SUM(H48:H64)</f>
        <v>78847</v>
      </c>
      <c r="I65" s="22">
        <f>I48+I49+I50+I52+I54+I55+I57+I59</f>
        <v>75651</v>
      </c>
    </row>
    <row r="66" spans="1:9" ht="12.75">
      <c r="A66" s="22" t="s">
        <v>31</v>
      </c>
      <c r="B66" s="21" t="s">
        <v>37</v>
      </c>
      <c r="C66" s="21" t="s">
        <v>115</v>
      </c>
      <c r="D66" s="21" t="s">
        <v>40</v>
      </c>
      <c r="E66" s="21" t="s">
        <v>111</v>
      </c>
      <c r="F66" s="22">
        <v>290</v>
      </c>
      <c r="G66" s="22">
        <v>50000</v>
      </c>
      <c r="H66" s="22">
        <v>0</v>
      </c>
      <c r="I66" s="22">
        <v>0</v>
      </c>
    </row>
    <row r="67" spans="1:9" ht="12.75">
      <c r="A67" s="22" t="s">
        <v>1</v>
      </c>
      <c r="B67" s="21" t="s">
        <v>37</v>
      </c>
      <c r="C67" s="21" t="s">
        <v>77</v>
      </c>
      <c r="D67" s="21" t="s">
        <v>41</v>
      </c>
      <c r="E67" s="21" t="s">
        <v>109</v>
      </c>
      <c r="F67" s="22">
        <v>226</v>
      </c>
      <c r="G67" s="19"/>
      <c r="H67" s="19"/>
      <c r="I67" s="19"/>
    </row>
    <row r="68" spans="1:9" ht="12.75">
      <c r="A68" s="19"/>
      <c r="B68" s="21" t="s">
        <v>37</v>
      </c>
      <c r="C68" s="21" t="s">
        <v>104</v>
      </c>
      <c r="D68" s="21" t="s">
        <v>41</v>
      </c>
      <c r="E68" s="21" t="s">
        <v>109</v>
      </c>
      <c r="F68" s="22">
        <v>340</v>
      </c>
      <c r="G68" s="19">
        <v>8000</v>
      </c>
      <c r="H68" s="19"/>
      <c r="I68" s="19"/>
    </row>
    <row r="69" spans="1:9" ht="12.75">
      <c r="A69" s="19" t="s">
        <v>9</v>
      </c>
      <c r="B69" s="21"/>
      <c r="C69" s="21"/>
      <c r="D69" s="21"/>
      <c r="E69" s="21"/>
      <c r="F69" s="22"/>
      <c r="G69" s="22">
        <f>SUM(G67:G68)</f>
        <v>8000</v>
      </c>
      <c r="H69" s="22">
        <f>H68</f>
        <v>0</v>
      </c>
      <c r="I69" s="22">
        <f>SUM(I67:I68)</f>
        <v>0</v>
      </c>
    </row>
    <row r="70" spans="1:9" ht="12.75" customHeight="1" hidden="1">
      <c r="A70" s="19"/>
      <c r="B70" s="21"/>
      <c r="C70" s="21"/>
      <c r="D70" s="21"/>
      <c r="E70" s="21"/>
      <c r="F70" s="22">
        <v>310</v>
      </c>
      <c r="G70" s="19"/>
      <c r="H70" s="19"/>
      <c r="I70" s="19"/>
    </row>
    <row r="71" spans="1:9" ht="12.75" customHeight="1" hidden="1">
      <c r="A71" s="19"/>
      <c r="B71" s="21"/>
      <c r="C71" s="21"/>
      <c r="D71" s="21"/>
      <c r="E71" s="21"/>
      <c r="F71" s="22">
        <v>340</v>
      </c>
      <c r="G71" s="19"/>
      <c r="H71" s="19"/>
      <c r="I71" s="19"/>
    </row>
    <row r="72" spans="1:9" ht="12.75">
      <c r="A72" s="22" t="s">
        <v>32</v>
      </c>
      <c r="B72" s="21" t="s">
        <v>37</v>
      </c>
      <c r="C72" s="21" t="s">
        <v>77</v>
      </c>
      <c r="D72" s="21" t="s">
        <v>42</v>
      </c>
      <c r="E72" s="21" t="s">
        <v>112</v>
      </c>
      <c r="F72" s="22">
        <v>226</v>
      </c>
      <c r="G72" s="19">
        <v>746000</v>
      </c>
      <c r="H72" s="19">
        <v>81306</v>
      </c>
      <c r="I72" s="19">
        <v>77865</v>
      </c>
    </row>
    <row r="73" spans="1:9" ht="12.75">
      <c r="A73" s="22"/>
      <c r="B73" s="21"/>
      <c r="C73" s="21"/>
      <c r="D73" s="21"/>
      <c r="E73" s="21" t="s">
        <v>109</v>
      </c>
      <c r="F73" s="22">
        <v>226</v>
      </c>
      <c r="G73" s="19">
        <v>0</v>
      </c>
      <c r="H73" s="19"/>
      <c r="I73" s="19"/>
    </row>
    <row r="74" spans="1:9" ht="12.75">
      <c r="A74" s="19"/>
      <c r="B74" s="19"/>
      <c r="C74" s="19"/>
      <c r="D74" s="19"/>
      <c r="E74" s="27">
        <v>244</v>
      </c>
      <c r="F74" s="23">
        <v>310</v>
      </c>
      <c r="G74" s="19">
        <v>0</v>
      </c>
      <c r="H74" s="19"/>
      <c r="I74" s="19"/>
    </row>
    <row r="75" spans="1:9" ht="12.75">
      <c r="A75" s="19"/>
      <c r="B75" s="19"/>
      <c r="C75" s="19"/>
      <c r="D75" s="19"/>
      <c r="E75" s="27">
        <v>244</v>
      </c>
      <c r="F75" s="23">
        <v>340</v>
      </c>
      <c r="G75" s="19">
        <v>0</v>
      </c>
      <c r="H75" s="19"/>
      <c r="I75" s="19"/>
    </row>
    <row r="76" spans="1:9" ht="12.75">
      <c r="A76" s="19" t="s">
        <v>9</v>
      </c>
      <c r="B76" s="21"/>
      <c r="C76" s="21"/>
      <c r="D76" s="21"/>
      <c r="E76" s="21"/>
      <c r="F76" s="22"/>
      <c r="G76" s="22">
        <f>G72+G73+G74+G75</f>
        <v>746000</v>
      </c>
      <c r="H76" s="22">
        <f>SUM(H72:H75)</f>
        <v>81306</v>
      </c>
      <c r="I76" s="22">
        <f>SUM(I72:I75)</f>
        <v>77865</v>
      </c>
    </row>
    <row r="77" spans="1:9" ht="12.75">
      <c r="A77" s="22" t="s">
        <v>33</v>
      </c>
      <c r="B77" s="21" t="s">
        <v>37</v>
      </c>
      <c r="C77" s="21" t="s">
        <v>43</v>
      </c>
      <c r="D77" s="21" t="s">
        <v>44</v>
      </c>
      <c r="E77" s="21" t="s">
        <v>112</v>
      </c>
      <c r="F77" s="22">
        <v>211</v>
      </c>
      <c r="G77" s="19">
        <v>152600</v>
      </c>
      <c r="H77" s="63">
        <v>10568</v>
      </c>
      <c r="I77" s="19">
        <v>10463</v>
      </c>
    </row>
    <row r="78" spans="1:9" ht="12.75" customHeight="1" hidden="1">
      <c r="A78" s="19"/>
      <c r="B78" s="21"/>
      <c r="C78" s="21"/>
      <c r="D78" s="21"/>
      <c r="E78" s="21"/>
      <c r="F78" s="22">
        <v>226</v>
      </c>
      <c r="G78" s="19"/>
      <c r="H78" s="19"/>
      <c r="I78" s="19"/>
    </row>
    <row r="79" spans="1:9" ht="12.75" customHeight="1" hidden="1">
      <c r="A79" s="19"/>
      <c r="B79" s="21"/>
      <c r="C79" s="21"/>
      <c r="D79" s="21"/>
      <c r="E79" s="21"/>
      <c r="F79" s="22">
        <v>290</v>
      </c>
      <c r="G79" s="19"/>
      <c r="H79" s="19"/>
      <c r="I79" s="19"/>
    </row>
    <row r="80" spans="1:9" ht="12.75" customHeight="1" hidden="1">
      <c r="A80" s="19"/>
      <c r="B80" s="21"/>
      <c r="C80" s="21"/>
      <c r="D80" s="21"/>
      <c r="E80" s="21"/>
      <c r="F80" s="22">
        <v>340</v>
      </c>
      <c r="G80" s="19"/>
      <c r="H80" s="19"/>
      <c r="I80" s="19"/>
    </row>
    <row r="81" spans="1:9" ht="12.75">
      <c r="A81" s="19"/>
      <c r="B81" s="21"/>
      <c r="C81" s="21"/>
      <c r="D81" s="21"/>
      <c r="E81" s="21" t="s">
        <v>112</v>
      </c>
      <c r="F81" s="22">
        <v>213</v>
      </c>
      <c r="G81" s="19">
        <v>46100</v>
      </c>
      <c r="H81" s="63">
        <v>7137</v>
      </c>
      <c r="I81" s="19">
        <v>7093</v>
      </c>
    </row>
    <row r="82" spans="1:9" ht="12.75">
      <c r="A82" s="24"/>
      <c r="B82" s="24"/>
      <c r="C82" s="24"/>
      <c r="D82" s="24"/>
      <c r="E82" s="76">
        <v>244</v>
      </c>
      <c r="F82" s="25">
        <v>226</v>
      </c>
      <c r="G82" s="24">
        <v>0</v>
      </c>
      <c r="H82" s="26"/>
      <c r="I82" s="24"/>
    </row>
    <row r="83" spans="1:9" ht="12.75">
      <c r="A83" s="19"/>
      <c r="B83" s="19"/>
      <c r="C83" s="19"/>
      <c r="D83" s="19"/>
      <c r="E83" s="27">
        <v>244</v>
      </c>
      <c r="F83" s="23">
        <v>340</v>
      </c>
      <c r="G83" s="19">
        <v>0</v>
      </c>
      <c r="H83" s="19"/>
      <c r="I83" s="19"/>
    </row>
    <row r="84" spans="1:9" ht="12.75" customHeight="1" hidden="1">
      <c r="A84" s="19" t="s">
        <v>9</v>
      </c>
      <c r="B84" s="19"/>
      <c r="C84" s="19"/>
      <c r="D84" s="19"/>
      <c r="E84" s="19"/>
      <c r="F84" s="19"/>
      <c r="G84" s="22">
        <f>SUM(G76:G80)</f>
        <v>898600</v>
      </c>
      <c r="H84" s="64"/>
      <c r="I84" s="22"/>
    </row>
    <row r="85" spans="1:9" ht="12.75" customHeight="1" hidden="1">
      <c r="A85" s="19"/>
      <c r="B85" s="21"/>
      <c r="C85" s="21"/>
      <c r="D85" s="21"/>
      <c r="E85" s="21"/>
      <c r="F85" s="22"/>
      <c r="G85" s="19"/>
      <c r="H85" s="19"/>
      <c r="I85" s="19"/>
    </row>
    <row r="86" spans="1:9" ht="12.75">
      <c r="A86" s="19" t="s">
        <v>9</v>
      </c>
      <c r="B86" s="21"/>
      <c r="C86" s="21"/>
      <c r="D86" s="21"/>
      <c r="E86" s="21"/>
      <c r="F86" s="22"/>
      <c r="G86" s="22">
        <f>G77+G81+G82+G83</f>
        <v>198700</v>
      </c>
      <c r="H86" s="64">
        <f>SUM(H77:H85)</f>
        <v>17705</v>
      </c>
      <c r="I86" s="22">
        <f>SUM(I77:I85)</f>
        <v>17556</v>
      </c>
    </row>
    <row r="87" spans="1:9" ht="12.75">
      <c r="A87" s="22" t="s">
        <v>102</v>
      </c>
      <c r="B87" s="21" t="s">
        <v>37</v>
      </c>
      <c r="C87" s="21" t="s">
        <v>43</v>
      </c>
      <c r="D87" s="21" t="s">
        <v>78</v>
      </c>
      <c r="E87" s="21" t="s">
        <v>112</v>
      </c>
      <c r="F87" s="22">
        <v>211</v>
      </c>
      <c r="G87" s="19">
        <v>152600</v>
      </c>
      <c r="H87" s="19">
        <v>10568</v>
      </c>
      <c r="I87" s="19">
        <v>10463</v>
      </c>
    </row>
    <row r="88" spans="1:9" ht="12.75">
      <c r="A88" s="22"/>
      <c r="B88" s="21"/>
      <c r="C88" s="21"/>
      <c r="D88" s="21"/>
      <c r="E88" s="21" t="s">
        <v>112</v>
      </c>
      <c r="F88" s="22">
        <v>213</v>
      </c>
      <c r="G88" s="19">
        <v>46100</v>
      </c>
      <c r="H88" s="19">
        <v>7137</v>
      </c>
      <c r="I88" s="19">
        <v>7093</v>
      </c>
    </row>
    <row r="89" spans="1:9" ht="12.75">
      <c r="A89" s="19"/>
      <c r="B89" s="21"/>
      <c r="C89" s="21"/>
      <c r="D89" s="21"/>
      <c r="E89" s="21" t="s">
        <v>109</v>
      </c>
      <c r="F89" s="22">
        <v>340</v>
      </c>
      <c r="G89" s="19">
        <v>100000</v>
      </c>
      <c r="H89" s="19">
        <v>98000</v>
      </c>
      <c r="I89" s="19"/>
    </row>
    <row r="90" spans="1:9" ht="12.75" customHeight="1" hidden="1">
      <c r="A90" s="19" t="s">
        <v>9</v>
      </c>
      <c r="B90" s="21"/>
      <c r="C90" s="21"/>
      <c r="D90" s="21"/>
      <c r="E90" s="21"/>
      <c r="F90" s="22"/>
      <c r="G90" s="22">
        <f>G87+G89</f>
        <v>252600</v>
      </c>
      <c r="H90" s="22"/>
      <c r="I90" s="22"/>
    </row>
    <row r="91" spans="1:9" ht="12.75" customHeight="1" hidden="1">
      <c r="A91" s="19"/>
      <c r="B91" s="21"/>
      <c r="C91" s="21"/>
      <c r="D91" s="21"/>
      <c r="E91" s="21"/>
      <c r="F91" s="22"/>
      <c r="G91" s="19"/>
      <c r="H91" s="19"/>
      <c r="I91" s="19"/>
    </row>
    <row r="92" spans="1:9" ht="12.75" customHeight="1" hidden="1">
      <c r="A92" s="19"/>
      <c r="B92" s="21"/>
      <c r="C92" s="21"/>
      <c r="D92" s="21"/>
      <c r="E92" s="21"/>
      <c r="F92" s="22"/>
      <c r="G92" s="19"/>
      <c r="H92" s="19"/>
      <c r="I92" s="19"/>
    </row>
    <row r="93" spans="1:9" ht="12.75">
      <c r="A93" s="19" t="s">
        <v>9</v>
      </c>
      <c r="B93" s="21"/>
      <c r="C93" s="21"/>
      <c r="D93" s="21"/>
      <c r="E93" s="21"/>
      <c r="F93" s="22"/>
      <c r="G93" s="22">
        <f>G87+G88+G89</f>
        <v>298700</v>
      </c>
      <c r="H93" s="22">
        <f>H87+H88+H89</f>
        <v>115705</v>
      </c>
      <c r="I93" s="22">
        <f>I87+I88+I89</f>
        <v>17556</v>
      </c>
    </row>
    <row r="94" spans="1:9" ht="12" customHeight="1">
      <c r="A94" s="22" t="s">
        <v>126</v>
      </c>
      <c r="B94" s="21" t="s">
        <v>37</v>
      </c>
      <c r="C94" s="21" t="s">
        <v>127</v>
      </c>
      <c r="D94" s="21" t="s">
        <v>128</v>
      </c>
      <c r="E94" s="21" t="s">
        <v>109</v>
      </c>
      <c r="F94" s="22">
        <v>340</v>
      </c>
      <c r="G94" s="19">
        <v>100000</v>
      </c>
      <c r="H94" s="19"/>
      <c r="I94" s="19"/>
    </row>
    <row r="95" spans="1:9" ht="0.75" customHeight="1" hidden="1">
      <c r="A95" s="19"/>
      <c r="B95" s="19"/>
      <c r="C95" s="19"/>
      <c r="D95" s="19"/>
      <c r="E95" s="19"/>
      <c r="F95" s="22">
        <v>213</v>
      </c>
      <c r="G95" s="19">
        <v>21000</v>
      </c>
      <c r="H95" s="19"/>
      <c r="I95" s="19"/>
    </row>
    <row r="96" spans="1:9" ht="12.75" customHeight="1" hidden="1">
      <c r="A96" s="22"/>
      <c r="B96" s="21"/>
      <c r="C96" s="21"/>
      <c r="D96" s="21"/>
      <c r="E96" s="21"/>
      <c r="F96" s="22">
        <v>310</v>
      </c>
      <c r="G96" s="19"/>
      <c r="H96" s="19"/>
      <c r="I96" s="19"/>
    </row>
    <row r="97" spans="1:9" ht="12.75" customHeight="1" hidden="1">
      <c r="A97" s="19"/>
      <c r="B97" s="21"/>
      <c r="C97" s="21"/>
      <c r="D97" s="21"/>
      <c r="E97" s="21"/>
      <c r="F97" s="22"/>
      <c r="G97" s="19"/>
      <c r="H97" s="19"/>
      <c r="I97" s="19"/>
    </row>
    <row r="98" spans="1:9" ht="12.75" customHeight="1" hidden="1">
      <c r="A98" s="19"/>
      <c r="B98" s="21"/>
      <c r="C98" s="21"/>
      <c r="D98" s="21"/>
      <c r="E98" s="21"/>
      <c r="F98" s="22"/>
      <c r="G98" s="19"/>
      <c r="H98" s="19"/>
      <c r="I98" s="19"/>
    </row>
    <row r="99" spans="1:9" ht="12.75" customHeight="1" hidden="1">
      <c r="A99" s="19"/>
      <c r="B99" s="21"/>
      <c r="C99" s="21"/>
      <c r="D99" s="21"/>
      <c r="E99" s="21"/>
      <c r="F99" s="22"/>
      <c r="G99" s="19"/>
      <c r="H99" s="19"/>
      <c r="I99" s="19"/>
    </row>
    <row r="100" spans="1:9" ht="12.75" customHeight="1" hidden="1">
      <c r="A100" s="19" t="s">
        <v>9</v>
      </c>
      <c r="B100" s="21"/>
      <c r="C100" s="21"/>
      <c r="D100" s="21"/>
      <c r="E100" s="21"/>
      <c r="F100" s="19"/>
      <c r="G100" s="22">
        <f>SUM(G91:G99)</f>
        <v>419700</v>
      </c>
      <c r="H100" s="22"/>
      <c r="I100" s="22"/>
    </row>
    <row r="101" spans="1:254" ht="12.75" customHeight="1" hidden="1">
      <c r="A101" s="65"/>
      <c r="B101" s="26"/>
      <c r="C101" s="26"/>
      <c r="D101" s="26"/>
      <c r="E101" s="26"/>
      <c r="F101" s="26"/>
      <c r="G101" s="19"/>
      <c r="H101" s="19"/>
      <c r="I101" s="19"/>
      <c r="IT101">
        <f>SUM(A101:IS101)</f>
        <v>0</v>
      </c>
    </row>
    <row r="102" spans="1:9" ht="12.75">
      <c r="A102" s="19" t="s">
        <v>9</v>
      </c>
      <c r="B102" s="21"/>
      <c r="C102" s="21"/>
      <c r="D102" s="21"/>
      <c r="E102" s="21"/>
      <c r="F102" s="22"/>
      <c r="G102" s="22">
        <f>G94</f>
        <v>100000</v>
      </c>
      <c r="H102" s="22">
        <f>SUM(H94:H101)</f>
        <v>0</v>
      </c>
      <c r="I102" s="22">
        <f>SUM(I94:I101)</f>
        <v>0</v>
      </c>
    </row>
    <row r="103" spans="1:9" ht="12" customHeight="1">
      <c r="A103" s="22" t="s">
        <v>35</v>
      </c>
      <c r="B103" s="21" t="s">
        <v>37</v>
      </c>
      <c r="C103" s="21" t="s">
        <v>46</v>
      </c>
      <c r="D103" s="21" t="s">
        <v>47</v>
      </c>
      <c r="E103" s="21" t="s">
        <v>109</v>
      </c>
      <c r="F103" s="22">
        <v>223</v>
      </c>
      <c r="G103" s="19">
        <v>90000</v>
      </c>
      <c r="H103" s="19"/>
      <c r="I103" s="19"/>
    </row>
    <row r="104" spans="1:9" ht="12.75">
      <c r="A104" s="19" t="s">
        <v>9</v>
      </c>
      <c r="B104" s="21"/>
      <c r="C104" s="21"/>
      <c r="D104" s="21"/>
      <c r="E104" s="21"/>
      <c r="F104" s="22"/>
      <c r="G104" s="22">
        <f>G103</f>
        <v>90000</v>
      </c>
      <c r="H104" s="22">
        <f>SUM(H103)</f>
        <v>0</v>
      </c>
      <c r="I104" s="22">
        <f>SUM(I103)</f>
        <v>0</v>
      </c>
    </row>
    <row r="105" spans="1:9" ht="12.75">
      <c r="A105" s="22" t="s">
        <v>86</v>
      </c>
      <c r="B105" s="21" t="s">
        <v>37</v>
      </c>
      <c r="C105" s="21" t="s">
        <v>46</v>
      </c>
      <c r="D105" s="21" t="s">
        <v>87</v>
      </c>
      <c r="E105" s="21" t="s">
        <v>109</v>
      </c>
      <c r="F105" s="19">
        <v>225</v>
      </c>
      <c r="G105" s="19"/>
      <c r="H105" s="19"/>
      <c r="I105" s="19"/>
    </row>
    <row r="106" spans="1:9" ht="12.75">
      <c r="A106" s="19" t="s">
        <v>88</v>
      </c>
      <c r="B106" s="19"/>
      <c r="C106" s="19"/>
      <c r="D106" s="19"/>
      <c r="E106" s="19"/>
      <c r="F106" s="19"/>
      <c r="G106" s="22">
        <f>SUM(G105)</f>
        <v>0</v>
      </c>
      <c r="H106" s="19"/>
      <c r="I106" s="19"/>
    </row>
    <row r="107" spans="1:9" ht="12.75">
      <c r="A107" s="19" t="s">
        <v>89</v>
      </c>
      <c r="B107" s="21" t="s">
        <v>37</v>
      </c>
      <c r="C107" s="21" t="s">
        <v>90</v>
      </c>
      <c r="D107" s="21" t="s">
        <v>91</v>
      </c>
      <c r="E107" s="21" t="s">
        <v>109</v>
      </c>
      <c r="F107" s="19">
        <v>226</v>
      </c>
      <c r="G107" s="19">
        <v>0</v>
      </c>
      <c r="H107" s="19"/>
      <c r="I107" s="19"/>
    </row>
    <row r="108" spans="1:9" ht="12.75">
      <c r="A108" s="19"/>
      <c r="B108" s="21"/>
      <c r="C108" s="21"/>
      <c r="D108" s="21"/>
      <c r="E108" s="21" t="s">
        <v>109</v>
      </c>
      <c r="F108" s="19">
        <v>310</v>
      </c>
      <c r="G108" s="19"/>
      <c r="H108" s="19"/>
      <c r="I108" s="19"/>
    </row>
    <row r="109" spans="1:9" ht="12.75">
      <c r="A109" s="19"/>
      <c r="B109" s="19"/>
      <c r="C109" s="19"/>
      <c r="D109" s="19"/>
      <c r="E109" s="27">
        <v>244</v>
      </c>
      <c r="F109" s="19">
        <v>340</v>
      </c>
      <c r="G109" s="19">
        <v>0</v>
      </c>
      <c r="H109" s="19"/>
      <c r="I109" s="19"/>
    </row>
    <row r="110" spans="1:9" ht="12.75">
      <c r="A110" s="19" t="s">
        <v>88</v>
      </c>
      <c r="B110" s="19"/>
      <c r="C110" s="19"/>
      <c r="D110" s="19"/>
      <c r="E110" s="19"/>
      <c r="F110" s="19"/>
      <c r="G110" s="22">
        <f>SUM(G107:G109)</f>
        <v>0</v>
      </c>
      <c r="H110" s="22">
        <f>SUM(H107:H109)</f>
        <v>0</v>
      </c>
      <c r="I110" s="22">
        <f>SUM(I108:I109)</f>
        <v>0</v>
      </c>
    </row>
    <row r="111" spans="1:9" ht="12.75">
      <c r="A111" s="22" t="s">
        <v>36</v>
      </c>
      <c r="B111" s="21" t="s">
        <v>37</v>
      </c>
      <c r="C111" s="21" t="s">
        <v>82</v>
      </c>
      <c r="D111" s="21" t="s">
        <v>48</v>
      </c>
      <c r="E111" s="21" t="s">
        <v>109</v>
      </c>
      <c r="F111" s="22">
        <v>290</v>
      </c>
      <c r="G111" s="19">
        <v>0</v>
      </c>
      <c r="H111" s="19"/>
      <c r="I111" s="19"/>
    </row>
    <row r="112" spans="1:9" ht="12.75">
      <c r="A112" s="22"/>
      <c r="B112" s="21"/>
      <c r="C112" s="21"/>
      <c r="D112" s="21"/>
      <c r="E112" s="21" t="s">
        <v>109</v>
      </c>
      <c r="F112" s="22">
        <v>340</v>
      </c>
      <c r="G112" s="19"/>
      <c r="H112" s="19"/>
      <c r="I112" s="19"/>
    </row>
    <row r="113" spans="1:9" ht="12.75">
      <c r="A113" s="19" t="s">
        <v>9</v>
      </c>
      <c r="B113" s="21"/>
      <c r="C113" s="21"/>
      <c r="D113" s="21"/>
      <c r="E113" s="21"/>
      <c r="F113" s="22"/>
      <c r="G113" s="22">
        <f>SUM(G111:G112)</f>
        <v>0</v>
      </c>
      <c r="H113" s="22">
        <f>SUM(H111:H112)</f>
        <v>0</v>
      </c>
      <c r="I113" s="22">
        <f>SUM(I111:I112)</f>
        <v>0</v>
      </c>
    </row>
    <row r="114" spans="1:9" ht="12.75">
      <c r="A114" s="22" t="s">
        <v>0</v>
      </c>
      <c r="B114" s="21" t="s">
        <v>37</v>
      </c>
      <c r="C114" s="21" t="s">
        <v>49</v>
      </c>
      <c r="D114" s="21" t="s">
        <v>50</v>
      </c>
      <c r="E114" s="21" t="s">
        <v>113</v>
      </c>
      <c r="F114" s="22">
        <v>211</v>
      </c>
      <c r="G114" s="60">
        <v>42300</v>
      </c>
      <c r="H114" s="19"/>
      <c r="I114" s="19"/>
    </row>
    <row r="115" spans="1:9" ht="12.75">
      <c r="A115" s="19"/>
      <c r="B115" s="19"/>
      <c r="C115" s="19"/>
      <c r="D115" s="19"/>
      <c r="E115" s="27">
        <v>131</v>
      </c>
      <c r="F115" s="22">
        <v>213</v>
      </c>
      <c r="G115" s="26">
        <v>12700</v>
      </c>
      <c r="H115" s="19"/>
      <c r="I115" s="19"/>
    </row>
    <row r="116" spans="1:9" ht="12.75">
      <c r="A116" s="19"/>
      <c r="B116" s="21"/>
      <c r="C116" s="21"/>
      <c r="D116" s="21"/>
      <c r="E116" s="21" t="s">
        <v>109</v>
      </c>
      <c r="F116" s="22">
        <v>340</v>
      </c>
      <c r="G116" s="60"/>
      <c r="H116" s="19"/>
      <c r="I116" s="19"/>
    </row>
    <row r="117" spans="1:9" ht="12.75">
      <c r="A117" s="66" t="s">
        <v>9</v>
      </c>
      <c r="B117" s="19"/>
      <c r="C117" s="19"/>
      <c r="D117" s="19"/>
      <c r="E117" s="19"/>
      <c r="F117" s="19"/>
      <c r="G117" s="62">
        <f>G114+G115+G116</f>
        <v>55000</v>
      </c>
      <c r="H117" s="22">
        <f>H114+H115+H116</f>
        <v>0</v>
      </c>
      <c r="I117" s="22">
        <f>I114+I115+I116</f>
        <v>0</v>
      </c>
    </row>
    <row r="118" spans="1:9" ht="12.75" hidden="1">
      <c r="A118" s="19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61" t="s">
        <v>92</v>
      </c>
      <c r="B119" s="21" t="s">
        <v>37</v>
      </c>
      <c r="C119" s="27">
        <v>412</v>
      </c>
      <c r="D119" s="27">
        <v>3400300</v>
      </c>
      <c r="E119" s="27">
        <v>244</v>
      </c>
      <c r="F119" s="28">
        <v>226</v>
      </c>
      <c r="G119" s="19">
        <v>36800</v>
      </c>
      <c r="H119" s="19">
        <v>27000</v>
      </c>
      <c r="I119" s="19"/>
    </row>
    <row r="120" spans="1:9" ht="12.75">
      <c r="A120" s="19" t="s">
        <v>88</v>
      </c>
      <c r="B120" s="19"/>
      <c r="C120" s="19"/>
      <c r="D120" s="19"/>
      <c r="E120" s="19"/>
      <c r="F120" s="19"/>
      <c r="G120" s="22">
        <f>G119</f>
        <v>36800</v>
      </c>
      <c r="H120" s="22">
        <f>SUM(H119)</f>
        <v>27000</v>
      </c>
      <c r="I120" s="22">
        <f>SUM(I119)</f>
        <v>0</v>
      </c>
    </row>
    <row r="121" spans="1:11" ht="12.75">
      <c r="A121" s="22" t="s">
        <v>12</v>
      </c>
      <c r="B121" s="22"/>
      <c r="C121" s="22"/>
      <c r="D121" s="22"/>
      <c r="E121" s="22"/>
      <c r="F121" s="22"/>
      <c r="G121" s="22">
        <f>G65+G66+G69+G76+G86+G93+G102+G104+G106+G110+G113+G117+G120</f>
        <v>2616900</v>
      </c>
      <c r="H121" s="30">
        <f>H65+H66+H69+H76+H86+H93+H102+H104+H110+H113+H117+H120</f>
        <v>320563</v>
      </c>
      <c r="I121" s="22">
        <f>I65+I66+I69+I76+I86+I93+I102+I104+I110+I113+I117+I120</f>
        <v>188628</v>
      </c>
      <c r="K121" s="96">
        <f>E39+D132</f>
        <v>2616861.24</v>
      </c>
    </row>
    <row r="122" spans="1:11" ht="12.75">
      <c r="A122" s="26"/>
      <c r="B122" s="26"/>
      <c r="C122" s="26"/>
      <c r="D122" s="26"/>
      <c r="E122" s="26"/>
      <c r="F122" s="26"/>
      <c r="G122" s="26"/>
      <c r="H122" s="26"/>
      <c r="I122" s="57"/>
      <c r="J122" s="57"/>
      <c r="K122" s="96">
        <f>G121-K121</f>
        <v>38.75999999977648</v>
      </c>
    </row>
    <row r="123" spans="1:10" ht="12.75">
      <c r="A123" s="32" t="s">
        <v>56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3.5" thickBot="1">
      <c r="A124" s="32" t="s">
        <v>57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9" ht="12.75">
      <c r="A125" s="17" t="s">
        <v>68</v>
      </c>
      <c r="B125" s="49"/>
      <c r="C125" s="4" t="s">
        <v>66</v>
      </c>
      <c r="D125" s="17" t="s">
        <v>64</v>
      </c>
      <c r="E125" s="49"/>
      <c r="F125" s="17" t="s">
        <v>63</v>
      </c>
      <c r="G125" s="49"/>
      <c r="H125" s="4" t="s">
        <v>62</v>
      </c>
      <c r="I125" s="4" t="s">
        <v>58</v>
      </c>
    </row>
    <row r="126" spans="1:9" ht="13.5" customHeight="1">
      <c r="A126" s="18" t="s">
        <v>69</v>
      </c>
      <c r="B126" s="41"/>
      <c r="C126" s="5" t="s">
        <v>67</v>
      </c>
      <c r="D126" s="18" t="s">
        <v>65</v>
      </c>
      <c r="E126" s="41"/>
      <c r="F126" s="18"/>
      <c r="G126" s="41"/>
      <c r="H126" s="5" t="s">
        <v>29</v>
      </c>
      <c r="I126" s="5" t="s">
        <v>59</v>
      </c>
    </row>
    <row r="127" spans="1:9" ht="18" customHeight="1">
      <c r="A127" s="18"/>
      <c r="B127" s="41"/>
      <c r="C127" s="5"/>
      <c r="D127" s="18"/>
      <c r="E127" s="41"/>
      <c r="F127" s="18"/>
      <c r="G127" s="41"/>
      <c r="H127" s="5"/>
      <c r="I127" s="5" t="s">
        <v>60</v>
      </c>
    </row>
    <row r="128" spans="1:9" ht="14.25" customHeight="1" thickBot="1">
      <c r="A128" s="67"/>
      <c r="B128" s="53"/>
      <c r="C128" s="68"/>
      <c r="D128" s="67"/>
      <c r="E128" s="53"/>
      <c r="F128" s="67"/>
      <c r="G128" s="53"/>
      <c r="H128" s="68"/>
      <c r="I128" s="68" t="s">
        <v>61</v>
      </c>
    </row>
    <row r="129" spans="1:9" ht="12.75" customHeight="1" thickBot="1">
      <c r="A129" s="97">
        <v>1</v>
      </c>
      <c r="B129" s="130"/>
      <c r="C129" s="69">
        <v>2</v>
      </c>
      <c r="D129" s="97">
        <v>3</v>
      </c>
      <c r="E129" s="130"/>
      <c r="F129" s="97">
        <v>4</v>
      </c>
      <c r="G129" s="130"/>
      <c r="H129" s="69">
        <v>5</v>
      </c>
      <c r="I129" s="69">
        <v>6</v>
      </c>
    </row>
    <row r="130" spans="1:9" ht="12.75">
      <c r="A130" s="17" t="s">
        <v>70</v>
      </c>
      <c r="B130" s="49"/>
      <c r="C130" s="4"/>
      <c r="D130" s="17"/>
      <c r="E130" s="49"/>
      <c r="F130" s="17"/>
      <c r="G130" s="49"/>
      <c r="H130" s="4"/>
      <c r="I130" s="4"/>
    </row>
    <row r="131" spans="1:9" ht="12.75">
      <c r="A131" s="18" t="s">
        <v>71</v>
      </c>
      <c r="B131" s="41"/>
      <c r="C131" s="5"/>
      <c r="D131" s="18"/>
      <c r="E131" s="41"/>
      <c r="F131" s="18"/>
      <c r="G131" s="41"/>
      <c r="H131" s="5"/>
      <c r="I131" s="5"/>
    </row>
    <row r="132" spans="1:9" ht="12.75">
      <c r="A132" s="18" t="s">
        <v>72</v>
      </c>
      <c r="B132" s="41"/>
      <c r="C132" s="5">
        <v>10</v>
      </c>
      <c r="D132" s="131">
        <v>36861.24</v>
      </c>
      <c r="E132" s="132"/>
      <c r="F132" s="133">
        <f>G39</f>
        <v>351702.16000000003</v>
      </c>
      <c r="G132" s="134"/>
      <c r="H132" s="70">
        <f>I121</f>
        <v>188628</v>
      </c>
      <c r="I132" s="71">
        <f>D132+F132-H132</f>
        <v>199935.40000000002</v>
      </c>
    </row>
    <row r="133" spans="1:9" ht="12.75">
      <c r="A133" s="18" t="s">
        <v>73</v>
      </c>
      <c r="B133" s="41"/>
      <c r="C133" s="5"/>
      <c r="D133" s="135"/>
      <c r="E133" s="136"/>
      <c r="F133" s="135"/>
      <c r="G133" s="136"/>
      <c r="H133" s="5"/>
      <c r="I133" s="5"/>
    </row>
    <row r="134" spans="1:9" ht="13.5" thickBot="1">
      <c r="A134" s="67" t="s">
        <v>74</v>
      </c>
      <c r="B134" s="53"/>
      <c r="C134" s="68"/>
      <c r="D134" s="67"/>
      <c r="E134" s="53"/>
      <c r="F134" s="67"/>
      <c r="G134" s="53"/>
      <c r="H134" s="68"/>
      <c r="I134" s="68"/>
    </row>
    <row r="135" spans="1:10" ht="12.75">
      <c r="A135" s="32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32" t="s">
        <v>119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32" t="s">
        <v>120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32"/>
      <c r="B139" s="26"/>
      <c r="C139" s="26"/>
      <c r="D139" s="32"/>
      <c r="E139" s="26"/>
      <c r="F139" s="26"/>
      <c r="G139" s="26"/>
      <c r="H139" s="26"/>
      <c r="I139" s="26"/>
      <c r="J139" s="26"/>
    </row>
    <row r="140" spans="1:10" ht="12.75">
      <c r="A140" s="32" t="s">
        <v>133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32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.75">
      <c r="A142" s="32"/>
      <c r="B142" s="26"/>
      <c r="C142" s="26"/>
      <c r="D142" s="26"/>
      <c r="E142" s="26"/>
      <c r="F142" s="26"/>
      <c r="G142" s="26"/>
      <c r="H142" s="26"/>
      <c r="I142" s="26"/>
      <c r="J142" s="26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2" spans="3:8" ht="12.75">
      <c r="C182" s="11"/>
      <c r="D182" s="11"/>
      <c r="E182" s="11"/>
      <c r="F182" s="11"/>
      <c r="G182" s="11"/>
      <c r="H182" s="11"/>
    </row>
    <row r="187" spans="1:10" ht="12.75">
      <c r="A187" s="1"/>
      <c r="B187" s="1"/>
      <c r="C187" s="1"/>
      <c r="D187" s="1"/>
      <c r="E187" s="9"/>
      <c r="F187" s="9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2"/>
      <c r="F188" s="12"/>
      <c r="G188" s="137"/>
      <c r="H188" s="137"/>
      <c r="I188" s="137"/>
      <c r="J188" s="1"/>
    </row>
    <row r="189" spans="1:10" ht="12.75">
      <c r="A189" s="9"/>
      <c r="B189" s="1"/>
      <c r="C189" s="1"/>
      <c r="D189" s="1"/>
      <c r="E189" s="138"/>
      <c r="F189" s="138"/>
      <c r="G189" s="138"/>
      <c r="H189" s="138"/>
      <c r="I189" s="138"/>
      <c r="J189" s="1"/>
    </row>
    <row r="190" spans="1:10" ht="12.75">
      <c r="A190" s="7"/>
      <c r="B190" s="7"/>
      <c r="C190" s="7"/>
      <c r="D190" s="1"/>
      <c r="E190" s="137"/>
      <c r="F190" s="137"/>
      <c r="G190" s="139"/>
      <c r="H190" s="139"/>
      <c r="I190" s="139"/>
      <c r="J190" s="1"/>
    </row>
    <row r="191" spans="1:10" ht="12.75">
      <c r="A191" s="6"/>
      <c r="B191" s="6"/>
      <c r="C191" s="6"/>
      <c r="D191" s="1"/>
      <c r="E191" s="138"/>
      <c r="F191" s="138"/>
      <c r="G191" s="138"/>
      <c r="H191" s="138"/>
      <c r="I191" s="138"/>
      <c r="J191" s="1"/>
    </row>
    <row r="192" spans="1:10" ht="12.75">
      <c r="A192" s="6"/>
      <c r="B192" s="6"/>
      <c r="C192" s="6"/>
      <c r="D192" s="1"/>
      <c r="E192" s="138"/>
      <c r="F192" s="138"/>
      <c r="G192" s="138"/>
      <c r="H192" s="138"/>
      <c r="I192" s="138"/>
      <c r="J192" s="1"/>
    </row>
    <row r="193" spans="1:10" ht="12.75">
      <c r="A193" s="7"/>
      <c r="B193" s="7"/>
      <c r="C193" s="7"/>
      <c r="D193" s="9"/>
      <c r="E193" s="138"/>
      <c r="F193" s="138"/>
      <c r="G193" s="137"/>
      <c r="H193" s="137"/>
      <c r="I193" s="137"/>
      <c r="J193" s="1"/>
    </row>
    <row r="194" spans="1:10" ht="12.75">
      <c r="A194" s="6"/>
      <c r="B194" s="6"/>
      <c r="C194" s="6"/>
      <c r="D194" s="1"/>
      <c r="E194" s="137"/>
      <c r="F194" s="137"/>
      <c r="G194" s="137"/>
      <c r="H194" s="137"/>
      <c r="I194" s="137"/>
      <c r="J194" s="1"/>
    </row>
    <row r="195" spans="1:10" ht="12.75">
      <c r="A195" s="6"/>
      <c r="B195" s="6"/>
      <c r="C195" s="6"/>
      <c r="D195" s="1"/>
      <c r="E195" s="12"/>
      <c r="F195" s="12"/>
      <c r="G195" s="2"/>
      <c r="H195" s="2"/>
      <c r="I195" s="2"/>
      <c r="J195" s="1"/>
    </row>
    <row r="196" spans="1:10" ht="12.75">
      <c r="A196" s="6"/>
      <c r="B196" s="6"/>
      <c r="C196" s="6"/>
      <c r="D196" s="1"/>
      <c r="E196" s="138"/>
      <c r="F196" s="138"/>
      <c r="G196" s="138"/>
      <c r="H196" s="138"/>
      <c r="I196" s="138"/>
      <c r="J196" s="1"/>
    </row>
    <row r="197" spans="1:10" ht="12.75">
      <c r="A197" s="6"/>
      <c r="B197" s="6"/>
      <c r="C197" s="6"/>
      <c r="D197" s="1"/>
      <c r="E197" s="138"/>
      <c r="F197" s="138"/>
      <c r="G197" s="140"/>
      <c r="H197" s="140"/>
      <c r="I197" s="140"/>
      <c r="J197" s="1"/>
    </row>
    <row r="198" spans="1:10" ht="12.75">
      <c r="A198" s="7"/>
      <c r="B198" s="7"/>
      <c r="C198" s="7"/>
      <c r="D198" s="9"/>
      <c r="E198" s="137"/>
      <c r="F198" s="137"/>
      <c r="G198" s="137"/>
      <c r="H198" s="137"/>
      <c r="I198" s="137"/>
      <c r="J198" s="1"/>
    </row>
    <row r="199" spans="1:10" ht="12.75">
      <c r="A199" s="6"/>
      <c r="B199" s="6"/>
      <c r="C199" s="6"/>
      <c r="D199" s="1"/>
      <c r="E199" s="137"/>
      <c r="F199" s="137"/>
      <c r="G199" s="138"/>
      <c r="H199" s="138"/>
      <c r="I199" s="138"/>
      <c r="J199" s="1"/>
    </row>
    <row r="200" spans="1:10" ht="12.75">
      <c r="A200" s="6"/>
      <c r="B200" s="6"/>
      <c r="C200" s="6"/>
      <c r="D200" s="1"/>
      <c r="E200" s="137"/>
      <c r="F200" s="137"/>
      <c r="G200" s="138"/>
      <c r="H200" s="138"/>
      <c r="I200" s="138"/>
      <c r="J200" s="1"/>
    </row>
    <row r="201" spans="1:10" ht="12.75">
      <c r="A201" s="6"/>
      <c r="B201" s="6"/>
      <c r="C201" s="6"/>
      <c r="D201" s="1"/>
      <c r="E201" s="12"/>
      <c r="F201" s="12"/>
      <c r="G201" s="138"/>
      <c r="H201" s="138"/>
      <c r="I201" s="138"/>
      <c r="J201" s="1"/>
    </row>
    <row r="202" spans="1:10" ht="12.75">
      <c r="A202" s="7"/>
      <c r="B202" s="6"/>
      <c r="C202" s="6"/>
      <c r="D202" s="1"/>
      <c r="E202" s="137"/>
      <c r="F202" s="137"/>
      <c r="G202" s="139"/>
      <c r="H202" s="139"/>
      <c r="I202" s="139"/>
      <c r="J202" s="1"/>
    </row>
    <row r="203" spans="1:10" ht="12.75">
      <c r="A203" s="6"/>
      <c r="B203" s="7"/>
      <c r="C203" s="7"/>
      <c r="D203" s="1"/>
      <c r="E203" s="137"/>
      <c r="F203" s="137"/>
      <c r="G203" s="137"/>
      <c r="H203" s="137"/>
      <c r="I203" s="137"/>
      <c r="J203" s="1"/>
    </row>
    <row r="204" spans="1:10" ht="12.75">
      <c r="A204" s="6"/>
      <c r="B204" s="7"/>
      <c r="C204" s="7"/>
      <c r="D204" s="1"/>
      <c r="E204" s="137"/>
      <c r="F204" s="137"/>
      <c r="G204" s="137"/>
      <c r="H204" s="137"/>
      <c r="I204" s="137"/>
      <c r="J204" s="1"/>
    </row>
    <row r="205" spans="1:10" ht="12.75">
      <c r="A205" s="6"/>
      <c r="B205" s="7"/>
      <c r="C205" s="7"/>
      <c r="D205" s="1"/>
      <c r="E205" s="137"/>
      <c r="F205" s="137"/>
      <c r="G205" s="137"/>
      <c r="H205" s="137"/>
      <c r="I205" s="137"/>
      <c r="J205" s="1"/>
    </row>
    <row r="206" spans="1:10" ht="12.75">
      <c r="A206" s="6"/>
      <c r="B206" s="6"/>
      <c r="C206" s="6"/>
      <c r="D206" s="1"/>
      <c r="E206" s="137"/>
      <c r="F206" s="137"/>
      <c r="G206" s="137"/>
      <c r="H206" s="137"/>
      <c r="I206" s="137"/>
      <c r="J206" s="1"/>
    </row>
    <row r="207" spans="1:10" ht="12.75">
      <c r="A207" s="7"/>
      <c r="B207" s="6"/>
      <c r="C207" s="6"/>
      <c r="D207" s="1"/>
      <c r="E207" s="137"/>
      <c r="F207" s="137"/>
      <c r="G207" s="137"/>
      <c r="H207" s="137"/>
      <c r="I207" s="137"/>
      <c r="J207" s="1"/>
    </row>
    <row r="208" spans="1:10" ht="12.75">
      <c r="A208" s="7"/>
      <c r="B208" s="1"/>
      <c r="C208" s="1"/>
      <c r="D208" s="1"/>
      <c r="E208" s="137"/>
      <c r="F208" s="137"/>
      <c r="G208" s="137"/>
      <c r="H208" s="137"/>
      <c r="I208" s="137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9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8"/>
      <c r="I211" s="8"/>
      <c r="J211" s="8"/>
    </row>
    <row r="212" spans="1:10" ht="12.75">
      <c r="A212" s="1"/>
      <c r="B212" s="1"/>
      <c r="C212" s="1"/>
      <c r="D212" s="1"/>
      <c r="E212" s="1"/>
      <c r="F212" s="1"/>
      <c r="G212" s="8"/>
      <c r="H212" s="8"/>
      <c r="I212" s="8"/>
      <c r="J212" s="8"/>
    </row>
    <row r="213" spans="1:10" ht="12.75">
      <c r="A213" s="1"/>
      <c r="B213" s="1"/>
      <c r="C213" s="1"/>
      <c r="D213" s="1"/>
      <c r="E213" s="1"/>
      <c r="F213" s="1"/>
      <c r="G213" s="8"/>
      <c r="H213" s="8"/>
      <c r="I213" s="8"/>
      <c r="J213" s="1"/>
    </row>
    <row r="214" spans="1:10" ht="12.75">
      <c r="A214" s="1"/>
      <c r="B214" s="1"/>
      <c r="C214" s="1"/>
      <c r="D214" s="1"/>
      <c r="E214" s="1"/>
      <c r="F214" s="1"/>
      <c r="G214" s="8"/>
      <c r="H214" s="8"/>
      <c r="I214" s="8"/>
      <c r="J214" s="1"/>
    </row>
    <row r="215" spans="1:10" ht="12.75">
      <c r="A215" s="1"/>
      <c r="B215" s="1"/>
      <c r="C215" s="1"/>
      <c r="D215" s="1"/>
      <c r="E215" s="1"/>
      <c r="F215" s="1"/>
      <c r="G215" s="8"/>
      <c r="H215" s="8"/>
      <c r="I215" s="8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9"/>
      <c r="B217" s="7"/>
      <c r="C217" s="7"/>
      <c r="D217" s="7"/>
      <c r="E217" s="7"/>
      <c r="F217" s="9"/>
      <c r="G217" s="1"/>
      <c r="H217" s="1"/>
      <c r="I217" s="1"/>
      <c r="J217" s="1"/>
    </row>
    <row r="218" spans="1:10" ht="12.75">
      <c r="A218" s="1"/>
      <c r="B218" s="7"/>
      <c r="C218" s="7"/>
      <c r="D218" s="7"/>
      <c r="E218" s="7"/>
      <c r="F218" s="9"/>
      <c r="G218" s="1"/>
      <c r="H218" s="1"/>
      <c r="I218" s="1"/>
      <c r="J218" s="1"/>
    </row>
    <row r="219" spans="1:10" ht="12.75">
      <c r="A219" s="1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1"/>
      <c r="H221" s="1"/>
      <c r="I221" s="1"/>
      <c r="J221" s="1"/>
    </row>
    <row r="222" spans="1:10" ht="12.75">
      <c r="A222" s="1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1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1"/>
      <c r="H225" s="1"/>
      <c r="I225" s="1"/>
      <c r="J225" s="1"/>
    </row>
    <row r="226" spans="1:10" ht="12.75">
      <c r="A226" s="1"/>
      <c r="B226" s="7"/>
      <c r="C226" s="7"/>
      <c r="D226" s="7"/>
      <c r="E226" s="7"/>
      <c r="F226" s="9"/>
      <c r="G226" s="9"/>
      <c r="H226" s="9"/>
      <c r="I226" s="9"/>
      <c r="J226" s="9"/>
    </row>
    <row r="227" spans="1:10" ht="12.75">
      <c r="A227" s="9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1"/>
      <c r="H228" s="1"/>
      <c r="I228" s="1"/>
      <c r="J228" s="1"/>
    </row>
    <row r="229" spans="1:10" ht="12.75">
      <c r="A229" s="1"/>
      <c r="B229" s="7"/>
      <c r="C229" s="7"/>
      <c r="D229" s="7"/>
      <c r="E229" s="7"/>
      <c r="F229" s="9"/>
      <c r="G229" s="9"/>
      <c r="H229" s="9"/>
      <c r="I229" s="9"/>
      <c r="J229" s="9"/>
    </row>
    <row r="230" spans="1:10" ht="12.75">
      <c r="A230" s="9"/>
      <c r="B230" s="7"/>
      <c r="C230" s="7"/>
      <c r="D230" s="7"/>
      <c r="E230" s="7"/>
      <c r="F230" s="9"/>
      <c r="G230" s="9"/>
      <c r="H230" s="9"/>
      <c r="I230" s="9"/>
      <c r="J230" s="9"/>
    </row>
    <row r="231" spans="1:10" ht="12.75">
      <c r="A231" s="9"/>
      <c r="B231" s="7"/>
      <c r="C231" s="7"/>
      <c r="D231" s="7"/>
      <c r="E231" s="7"/>
      <c r="F231" s="9"/>
      <c r="G231" s="9"/>
      <c r="H231" s="9"/>
      <c r="I231" s="9"/>
      <c r="J231" s="9"/>
    </row>
    <row r="232" spans="1:10" ht="12.75">
      <c r="A232" s="9"/>
      <c r="B232" s="7"/>
      <c r="C232" s="7"/>
      <c r="D232" s="7"/>
      <c r="E232" s="7"/>
      <c r="F232" s="9"/>
      <c r="G232" s="1"/>
      <c r="H232" s="1"/>
      <c r="I232" s="1"/>
      <c r="J232" s="1"/>
    </row>
    <row r="233" spans="1:10" ht="12.75">
      <c r="A233" s="1"/>
      <c r="B233" s="7"/>
      <c r="C233" s="7"/>
      <c r="D233" s="7"/>
      <c r="E233" s="7"/>
      <c r="F233" s="9"/>
      <c r="G233" s="1"/>
      <c r="H233" s="1"/>
      <c r="I233" s="1"/>
      <c r="J233" s="1"/>
    </row>
    <row r="234" spans="1:10" ht="12.75">
      <c r="A234" s="1"/>
      <c r="B234" s="7"/>
      <c r="C234" s="7"/>
      <c r="D234" s="7"/>
      <c r="E234" s="7"/>
      <c r="F234" s="9"/>
      <c r="G234" s="1"/>
      <c r="H234" s="1"/>
      <c r="I234" s="1"/>
      <c r="J234" s="1"/>
    </row>
    <row r="235" spans="1:10" ht="12.75">
      <c r="A235" s="1"/>
      <c r="B235" s="7"/>
      <c r="C235" s="7"/>
      <c r="D235" s="7"/>
      <c r="E235" s="7"/>
      <c r="F235" s="9"/>
      <c r="G235" s="9"/>
      <c r="H235" s="9"/>
      <c r="I235" s="9"/>
      <c r="J235" s="9"/>
    </row>
    <row r="236" spans="1:10" ht="12.75">
      <c r="A236" s="9"/>
      <c r="B236" s="7"/>
      <c r="C236" s="7"/>
      <c r="D236" s="7"/>
      <c r="E236" s="7"/>
      <c r="F236" s="9"/>
      <c r="G236" s="1"/>
      <c r="H236" s="1"/>
      <c r="I236" s="1"/>
      <c r="J236" s="1"/>
    </row>
    <row r="237" spans="1:10" ht="12.75">
      <c r="A237" s="1"/>
      <c r="B237" s="7"/>
      <c r="C237" s="7"/>
      <c r="D237" s="7"/>
      <c r="E237" s="7"/>
      <c r="F237" s="9"/>
      <c r="G237" s="1"/>
      <c r="H237" s="1"/>
      <c r="I237" s="1"/>
      <c r="J237" s="1"/>
    </row>
    <row r="238" spans="1:10" ht="12.75">
      <c r="A238" s="1"/>
      <c r="B238" s="7"/>
      <c r="C238" s="7"/>
      <c r="D238" s="7"/>
      <c r="E238" s="7"/>
      <c r="F238" s="9"/>
      <c r="G238" s="1"/>
      <c r="H238" s="1"/>
      <c r="I238" s="1"/>
      <c r="J238" s="1"/>
    </row>
    <row r="239" spans="1:10" ht="12.75">
      <c r="A239" s="1"/>
      <c r="B239" s="7"/>
      <c r="C239" s="7"/>
      <c r="D239" s="7"/>
      <c r="E239" s="7"/>
      <c r="F239" s="9"/>
      <c r="G239" s="9"/>
      <c r="H239" s="9"/>
      <c r="I239" s="9"/>
      <c r="J239" s="9"/>
    </row>
    <row r="240" spans="1:10" ht="12.75">
      <c r="A240" s="9"/>
      <c r="B240" s="7"/>
      <c r="C240" s="7"/>
      <c r="D240" s="7"/>
      <c r="E240" s="7"/>
      <c r="F240" s="9"/>
      <c r="G240" s="9"/>
      <c r="H240" s="9"/>
      <c r="I240" s="15"/>
      <c r="J240" s="14"/>
    </row>
    <row r="241" spans="1:10" ht="12.75">
      <c r="A241" s="1"/>
      <c r="B241" s="7"/>
      <c r="C241" s="7"/>
      <c r="D241" s="7"/>
      <c r="E241" s="7"/>
      <c r="F241" s="9"/>
      <c r="G241" s="9"/>
      <c r="H241" s="9"/>
      <c r="I241" s="16"/>
      <c r="J241" s="9"/>
    </row>
    <row r="242" spans="1:10" ht="12.75">
      <c r="A242" s="9"/>
      <c r="B242" s="7"/>
      <c r="C242" s="7"/>
      <c r="D242" s="7"/>
      <c r="E242" s="7"/>
      <c r="F242" s="9"/>
      <c r="G242" s="1"/>
      <c r="H242" s="1"/>
      <c r="I242" s="1"/>
      <c r="J242" s="1"/>
    </row>
    <row r="243" spans="1:10" ht="12.75">
      <c r="A243" s="1"/>
      <c r="B243" s="7"/>
      <c r="C243" s="7"/>
      <c r="D243" s="7"/>
      <c r="E243" s="7"/>
      <c r="F243" s="9"/>
      <c r="G243" s="1"/>
      <c r="H243" s="1"/>
      <c r="I243" s="1"/>
      <c r="J243" s="1"/>
    </row>
    <row r="244" spans="1:10" ht="12.75">
      <c r="A244" s="1"/>
      <c r="B244" s="7"/>
      <c r="C244" s="7"/>
      <c r="D244" s="7"/>
      <c r="E244" s="7"/>
      <c r="F244" s="9"/>
      <c r="G244" s="1"/>
      <c r="H244" s="1"/>
      <c r="I244" s="1"/>
      <c r="J244" s="1"/>
    </row>
    <row r="245" spans="1:10" ht="12.75">
      <c r="A245" s="1"/>
      <c r="B245" s="7"/>
      <c r="C245" s="7"/>
      <c r="D245" s="7"/>
      <c r="E245" s="7"/>
      <c r="F245" s="9"/>
      <c r="G245" s="1"/>
      <c r="H245" s="1"/>
      <c r="I245" s="1"/>
      <c r="J245" s="1"/>
    </row>
    <row r="246" spans="1:10" ht="12.75">
      <c r="A246" s="1"/>
      <c r="B246" s="7"/>
      <c r="C246" s="7"/>
      <c r="D246" s="7"/>
      <c r="E246" s="7"/>
      <c r="F246" s="9"/>
      <c r="G246" s="1"/>
      <c r="H246" s="1"/>
      <c r="I246" s="1"/>
      <c r="J246" s="1"/>
    </row>
    <row r="247" spans="1:10" ht="12.75">
      <c r="A247" s="1"/>
      <c r="B247" s="7"/>
      <c r="C247" s="7"/>
      <c r="D247" s="7"/>
      <c r="E247" s="7"/>
      <c r="F247" s="9"/>
      <c r="G247" s="9"/>
      <c r="H247" s="9"/>
      <c r="I247" s="9"/>
      <c r="J247" s="9"/>
    </row>
    <row r="248" spans="1:10" ht="12.75">
      <c r="A248" s="9"/>
      <c r="B248" s="7"/>
      <c r="C248" s="7"/>
      <c r="D248" s="7"/>
      <c r="E248" s="7"/>
      <c r="F248" s="9"/>
      <c r="G248" s="1"/>
      <c r="H248" s="1"/>
      <c r="I248" s="1"/>
      <c r="J248" s="1"/>
    </row>
    <row r="249" spans="1:10" ht="12.75">
      <c r="A249" s="1"/>
      <c r="B249" s="7"/>
      <c r="C249" s="7"/>
      <c r="D249" s="7"/>
      <c r="E249" s="7"/>
      <c r="F249" s="9"/>
      <c r="G249" s="1"/>
      <c r="H249" s="1"/>
      <c r="I249" s="1"/>
      <c r="J249" s="1"/>
    </row>
    <row r="250" spans="1:10" ht="12.75">
      <c r="A250" s="1"/>
      <c r="B250" s="7"/>
      <c r="C250" s="7"/>
      <c r="D250" s="7"/>
      <c r="E250" s="7"/>
      <c r="F250" s="9"/>
      <c r="G250" s="1"/>
      <c r="H250" s="1"/>
      <c r="I250" s="1"/>
      <c r="J250" s="1"/>
    </row>
    <row r="251" spans="1:10" ht="12.75">
      <c r="A251" s="1"/>
      <c r="B251" s="7"/>
      <c r="C251" s="7"/>
      <c r="D251" s="7"/>
      <c r="E251" s="7"/>
      <c r="F251" s="9"/>
      <c r="G251" s="1"/>
      <c r="H251" s="1"/>
      <c r="I251" s="1"/>
      <c r="J251" s="1"/>
    </row>
    <row r="252" spans="1:10" ht="12.75">
      <c r="A252" s="1"/>
      <c r="B252" s="7"/>
      <c r="C252" s="7"/>
      <c r="D252" s="7"/>
      <c r="E252" s="7"/>
      <c r="F252" s="9"/>
      <c r="G252" s="1"/>
      <c r="H252" s="1"/>
      <c r="I252" s="1"/>
      <c r="J252" s="1"/>
    </row>
    <row r="253" spans="1:10" ht="12.75">
      <c r="A253" s="1"/>
      <c r="B253" s="7"/>
      <c r="C253" s="7"/>
      <c r="D253" s="7"/>
      <c r="E253" s="7"/>
      <c r="F253" s="9"/>
      <c r="G253" s="9"/>
      <c r="H253" s="9"/>
      <c r="I253" s="9"/>
      <c r="J253" s="9"/>
    </row>
    <row r="254" spans="1:10" ht="12.75">
      <c r="A254" s="9"/>
      <c r="B254" s="7"/>
      <c r="C254" s="7"/>
      <c r="D254" s="7"/>
      <c r="E254" s="7"/>
      <c r="F254" s="9"/>
      <c r="G254" s="1"/>
      <c r="H254" s="1"/>
      <c r="I254" s="1"/>
      <c r="J254" s="1"/>
    </row>
    <row r="255" spans="1:10" ht="12.75">
      <c r="A255" s="9"/>
      <c r="B255" s="7"/>
      <c r="C255" s="7"/>
      <c r="D255" s="7"/>
      <c r="E255" s="7"/>
      <c r="F255" s="9"/>
      <c r="G255" s="1"/>
      <c r="H255" s="1"/>
      <c r="I255" s="1"/>
      <c r="J255" s="1"/>
    </row>
    <row r="256" spans="1:10" ht="12.75">
      <c r="A256" s="1"/>
      <c r="B256" s="7"/>
      <c r="C256" s="7"/>
      <c r="D256" s="7"/>
      <c r="E256" s="7"/>
      <c r="F256" s="9"/>
      <c r="G256" s="1"/>
      <c r="H256" s="1"/>
      <c r="I256" s="1"/>
      <c r="J256" s="1"/>
    </row>
    <row r="257" spans="1:10" ht="12.75">
      <c r="A257" s="1"/>
      <c r="B257" s="7"/>
      <c r="C257" s="7"/>
      <c r="D257" s="7"/>
      <c r="E257" s="7"/>
      <c r="F257" s="9"/>
      <c r="G257" s="1"/>
      <c r="H257" s="1"/>
      <c r="I257" s="1"/>
      <c r="J257" s="1"/>
    </row>
    <row r="258" spans="1:10" ht="12.75">
      <c r="A258" s="1"/>
      <c r="B258" s="7"/>
      <c r="C258" s="7"/>
      <c r="D258" s="7"/>
      <c r="E258" s="7"/>
      <c r="F258" s="9"/>
      <c r="G258" s="1"/>
      <c r="H258" s="1"/>
      <c r="I258" s="1"/>
      <c r="J258" s="1"/>
    </row>
    <row r="259" spans="1:10" ht="12.75">
      <c r="A259" s="1"/>
      <c r="B259" s="7"/>
      <c r="C259" s="7"/>
      <c r="D259" s="7"/>
      <c r="E259" s="7"/>
      <c r="F259" s="9"/>
      <c r="G259" s="1"/>
      <c r="H259" s="1"/>
      <c r="I259" s="1"/>
      <c r="J259" s="1"/>
    </row>
    <row r="260" spans="1:10" ht="12.75">
      <c r="A260" s="1"/>
      <c r="B260" s="7"/>
      <c r="C260" s="7"/>
      <c r="D260" s="7"/>
      <c r="E260" s="7"/>
      <c r="F260" s="9"/>
      <c r="G260" s="9"/>
      <c r="H260" s="9"/>
      <c r="I260" s="9"/>
      <c r="J260" s="9"/>
    </row>
    <row r="261" spans="1:10" ht="12.75">
      <c r="A261" s="9"/>
      <c r="B261" s="7"/>
      <c r="C261" s="7"/>
      <c r="D261" s="7"/>
      <c r="E261" s="7"/>
      <c r="F261" s="9"/>
      <c r="G261" s="1"/>
      <c r="H261" s="1"/>
      <c r="I261" s="1"/>
      <c r="J261" s="1"/>
    </row>
    <row r="262" spans="1:10" ht="12.75">
      <c r="A262" s="1"/>
      <c r="B262" s="7"/>
      <c r="C262" s="7"/>
      <c r="D262" s="7"/>
      <c r="E262" s="7"/>
      <c r="F262" s="9"/>
      <c r="G262" s="1"/>
      <c r="H262" s="1"/>
      <c r="I262" s="1"/>
      <c r="J262" s="1"/>
    </row>
    <row r="263" spans="1:10" ht="12.75">
      <c r="A263" s="1"/>
      <c r="B263" s="7"/>
      <c r="C263" s="7"/>
      <c r="D263" s="7"/>
      <c r="E263" s="7"/>
      <c r="F263" s="9"/>
      <c r="G263" s="9"/>
      <c r="H263" s="9"/>
      <c r="I263" s="9"/>
      <c r="J263" s="9"/>
    </row>
    <row r="264" spans="1:10" ht="12.75">
      <c r="A264" s="9"/>
      <c r="B264" s="7"/>
      <c r="C264" s="7"/>
      <c r="D264" s="7"/>
      <c r="E264" s="7"/>
      <c r="F264" s="9"/>
      <c r="G264" s="1"/>
      <c r="H264" s="1"/>
      <c r="I264" s="1"/>
      <c r="J264" s="1"/>
    </row>
    <row r="265" spans="1:10" ht="12.75">
      <c r="A265" s="1"/>
      <c r="B265" s="7"/>
      <c r="C265" s="7"/>
      <c r="D265" s="7"/>
      <c r="E265" s="7"/>
      <c r="F265" s="9"/>
      <c r="G265" s="1"/>
      <c r="H265" s="1"/>
      <c r="I265" s="1"/>
      <c r="J265" s="1"/>
    </row>
    <row r="266" spans="1:10" ht="12.75">
      <c r="A266" s="1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13"/>
      <c r="J267" s="9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1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38"/>
      <c r="B276" s="138"/>
      <c r="C276" s="2"/>
      <c r="D276" s="138"/>
      <c r="E276" s="138"/>
      <c r="F276" s="138"/>
      <c r="G276" s="138"/>
      <c r="H276" s="2"/>
      <c r="I276" s="2"/>
      <c r="J276" s="2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37"/>
      <c r="E279" s="137"/>
      <c r="F279" s="137"/>
      <c r="G279" s="137"/>
      <c r="H279" s="12"/>
      <c r="I279" s="9"/>
      <c r="J279" s="9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</sheetData>
  <sheetProtection/>
  <mergeCells count="81">
    <mergeCell ref="E14:F14"/>
    <mergeCell ref="E15:F15"/>
    <mergeCell ref="A16:D16"/>
    <mergeCell ref="E17:F17"/>
    <mergeCell ref="E18:F18"/>
    <mergeCell ref="E19:F19"/>
    <mergeCell ref="E20:F20"/>
    <mergeCell ref="E21:F21"/>
    <mergeCell ref="E22:F22"/>
    <mergeCell ref="A23:D23"/>
    <mergeCell ref="E23:F23"/>
    <mergeCell ref="E24:F24"/>
    <mergeCell ref="E25:F25"/>
    <mergeCell ref="E26:F26"/>
    <mergeCell ref="E27:F27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E33:F33"/>
    <mergeCell ref="E34:F34"/>
    <mergeCell ref="E35:F35"/>
    <mergeCell ref="E36:F36"/>
    <mergeCell ref="E37:F37"/>
    <mergeCell ref="E38:F38"/>
    <mergeCell ref="E39:F39"/>
    <mergeCell ref="A129:B129"/>
    <mergeCell ref="D129:E129"/>
    <mergeCell ref="F129:G129"/>
    <mergeCell ref="D132:E132"/>
    <mergeCell ref="F132:G132"/>
    <mergeCell ref="D133:E133"/>
    <mergeCell ref="F133:G133"/>
    <mergeCell ref="G188:I188"/>
    <mergeCell ref="E189:F189"/>
    <mergeCell ref="G189:I189"/>
    <mergeCell ref="E190:F190"/>
    <mergeCell ref="G190:I190"/>
    <mergeCell ref="E191:F191"/>
    <mergeCell ref="G191:I191"/>
    <mergeCell ref="E192:F192"/>
    <mergeCell ref="G192:I192"/>
    <mergeCell ref="E193:F193"/>
    <mergeCell ref="G193:I193"/>
    <mergeCell ref="E194:F194"/>
    <mergeCell ref="G194:I194"/>
    <mergeCell ref="E196:F196"/>
    <mergeCell ref="G196:I196"/>
    <mergeCell ref="E197:F197"/>
    <mergeCell ref="G197:I197"/>
    <mergeCell ref="E198:F198"/>
    <mergeCell ref="G198:I198"/>
    <mergeCell ref="E199:F199"/>
    <mergeCell ref="G199:I199"/>
    <mergeCell ref="E200:F200"/>
    <mergeCell ref="G200:I200"/>
    <mergeCell ref="G201:I201"/>
    <mergeCell ref="E202:F202"/>
    <mergeCell ref="G202:I202"/>
    <mergeCell ref="E203:F203"/>
    <mergeCell ref="G203:I203"/>
    <mergeCell ref="E204:F204"/>
    <mergeCell ref="G204:I204"/>
    <mergeCell ref="E205:F205"/>
    <mergeCell ref="G205:I205"/>
    <mergeCell ref="E206:F206"/>
    <mergeCell ref="G206:I206"/>
    <mergeCell ref="E207:F207"/>
    <mergeCell ref="G207:I207"/>
    <mergeCell ref="E208:F208"/>
    <mergeCell ref="G208:I208"/>
    <mergeCell ref="A276:B276"/>
    <mergeCell ref="D276:E276"/>
    <mergeCell ref="F276:G276"/>
    <mergeCell ref="D279:E279"/>
    <mergeCell ref="F279:G279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T572"/>
  <sheetViews>
    <sheetView zoomScale="112" zoomScaleNormal="112" zoomScalePageLayoutView="0" workbookViewId="0" topLeftCell="A77">
      <selection activeCell="K121" sqref="K121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7.625" style="0" customWidth="1"/>
    <col min="5" max="5" width="4.125" style="0" customWidth="1"/>
    <col min="6" max="6" width="8.25390625" style="0" customWidth="1"/>
    <col min="7" max="7" width="12.3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84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135</v>
      </c>
      <c r="E6" s="20"/>
      <c r="F6" s="20"/>
      <c r="G6" s="20"/>
      <c r="H6" s="20"/>
      <c r="I6" s="20"/>
      <c r="J6" s="20"/>
    </row>
    <row r="7" spans="1:10" ht="12.75">
      <c r="A7" s="20" t="s">
        <v>114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52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54</v>
      </c>
      <c r="F12" s="32"/>
      <c r="G12" s="26"/>
      <c r="H12" s="26"/>
      <c r="I12" s="26"/>
      <c r="J12" s="8"/>
    </row>
    <row r="13" spans="1:7" ht="13.5" thickBot="1">
      <c r="A13" s="33" t="s">
        <v>2</v>
      </c>
      <c r="B13" s="34"/>
      <c r="C13" s="34"/>
      <c r="D13" s="34"/>
      <c r="E13" s="31" t="s">
        <v>13</v>
      </c>
      <c r="F13" s="78"/>
      <c r="G13" s="77" t="s">
        <v>105</v>
      </c>
    </row>
    <row r="14" spans="1:7" ht="13.5" thickBot="1">
      <c r="A14" s="35" t="s">
        <v>3</v>
      </c>
      <c r="B14" s="34"/>
      <c r="C14" s="34"/>
      <c r="D14" s="36"/>
      <c r="E14" s="97"/>
      <c r="F14" s="142"/>
      <c r="G14" s="84"/>
    </row>
    <row r="15" spans="1:7" ht="13.5" thickBot="1">
      <c r="A15" s="37" t="s">
        <v>4</v>
      </c>
      <c r="B15" s="38"/>
      <c r="C15" s="38"/>
      <c r="D15" s="36"/>
      <c r="E15" s="99">
        <v>18000</v>
      </c>
      <c r="F15" s="108"/>
      <c r="G15" s="85">
        <v>4498.82</v>
      </c>
    </row>
    <row r="16" spans="1:7" ht="13.5" thickBot="1">
      <c r="A16" s="146" t="s">
        <v>107</v>
      </c>
      <c r="B16" s="147"/>
      <c r="C16" s="147"/>
      <c r="D16" s="148"/>
      <c r="E16" s="29"/>
      <c r="F16" s="79"/>
      <c r="G16" s="85">
        <v>77.46</v>
      </c>
    </row>
    <row r="17" spans="1:7" ht="13.5" thickBot="1">
      <c r="A17" s="37" t="s">
        <v>4</v>
      </c>
      <c r="B17" s="38"/>
      <c r="C17" s="38"/>
      <c r="D17" s="36"/>
      <c r="E17" s="99">
        <f>SUM(E15:E16)</f>
        <v>18000</v>
      </c>
      <c r="F17" s="108"/>
      <c r="G17" s="85">
        <f>G15+G16</f>
        <v>4576.28</v>
      </c>
    </row>
    <row r="18" spans="1:7" ht="13.5" thickBot="1">
      <c r="A18" s="39" t="s">
        <v>5</v>
      </c>
      <c r="B18" s="40"/>
      <c r="C18" s="40"/>
      <c r="D18" s="41"/>
      <c r="E18" s="104"/>
      <c r="F18" s="143"/>
      <c r="G18" s="84"/>
    </row>
    <row r="19" spans="1:7" ht="13.5" thickBot="1">
      <c r="A19" s="42" t="s">
        <v>79</v>
      </c>
      <c r="B19" s="43"/>
      <c r="C19" s="43"/>
      <c r="D19" s="36"/>
      <c r="E19" s="104"/>
      <c r="F19" s="143"/>
      <c r="G19" s="84"/>
    </row>
    <row r="20" spans="1:7" ht="13.5" thickBot="1">
      <c r="A20" s="44" t="s">
        <v>6</v>
      </c>
      <c r="B20" s="45"/>
      <c r="C20" s="45"/>
      <c r="D20" s="46"/>
      <c r="E20" s="99">
        <v>0</v>
      </c>
      <c r="F20" s="108"/>
      <c r="G20" s="85">
        <f>G18+G19</f>
        <v>0</v>
      </c>
    </row>
    <row r="21" spans="1:7" ht="13.5" thickBot="1">
      <c r="A21" s="47" t="s">
        <v>7</v>
      </c>
      <c r="B21" s="48"/>
      <c r="C21" s="48"/>
      <c r="D21" s="49"/>
      <c r="E21" s="99">
        <v>107000</v>
      </c>
      <c r="F21" s="108"/>
      <c r="G21" s="85">
        <v>18254.96</v>
      </c>
    </row>
    <row r="22" spans="1:7" ht="13.5" thickBot="1">
      <c r="A22" s="50" t="s">
        <v>129</v>
      </c>
      <c r="B22" s="50"/>
      <c r="C22" s="50"/>
      <c r="D22" s="19"/>
      <c r="E22" s="107"/>
      <c r="F22" s="143"/>
      <c r="G22" s="84">
        <v>122410.15</v>
      </c>
    </row>
    <row r="23" spans="1:7" ht="13.5" thickBot="1">
      <c r="A23" s="116" t="s">
        <v>137</v>
      </c>
      <c r="B23" s="117"/>
      <c r="C23" s="117"/>
      <c r="D23" s="118"/>
      <c r="E23" s="107"/>
      <c r="F23" s="143"/>
      <c r="G23" s="84">
        <v>-7280.94</v>
      </c>
    </row>
    <row r="24" spans="1:7" ht="13.5" thickBot="1">
      <c r="A24" s="51" t="s">
        <v>131</v>
      </c>
      <c r="B24" s="52"/>
      <c r="C24" s="52"/>
      <c r="D24" s="53"/>
      <c r="E24" s="104"/>
      <c r="F24" s="143"/>
      <c r="G24" s="86">
        <v>74992.88</v>
      </c>
    </row>
    <row r="25" spans="1:7" ht="13.5" thickBot="1">
      <c r="A25" s="54" t="s">
        <v>136</v>
      </c>
      <c r="B25" s="55"/>
      <c r="C25" s="55"/>
      <c r="D25" s="56"/>
      <c r="E25" s="104"/>
      <c r="F25" s="143"/>
      <c r="G25" s="86">
        <v>6734.25</v>
      </c>
    </row>
    <row r="26" spans="1:7" ht="13.5" thickBot="1">
      <c r="A26" s="44" t="s">
        <v>75</v>
      </c>
      <c r="B26" s="45"/>
      <c r="C26" s="45"/>
      <c r="D26" s="46"/>
      <c r="E26" s="99">
        <v>600000</v>
      </c>
      <c r="F26" s="108"/>
      <c r="G26" s="85">
        <f>G22+G23+G24+G25</f>
        <v>196856.34</v>
      </c>
    </row>
    <row r="27" spans="1:7" ht="13.5" thickBot="1">
      <c r="A27" s="42" t="s">
        <v>121</v>
      </c>
      <c r="B27" s="43"/>
      <c r="C27" s="43"/>
      <c r="D27" s="36"/>
      <c r="E27" s="99">
        <v>500000</v>
      </c>
      <c r="F27" s="108"/>
      <c r="G27" s="85"/>
    </row>
    <row r="28" spans="1:7" ht="12.75">
      <c r="A28" s="93" t="s">
        <v>95</v>
      </c>
      <c r="B28" s="94"/>
      <c r="C28" s="94" t="s">
        <v>101</v>
      </c>
      <c r="D28" s="95"/>
      <c r="E28" s="109"/>
      <c r="F28" s="144"/>
      <c r="G28" s="77">
        <v>39142</v>
      </c>
    </row>
    <row r="29" spans="1:7" ht="12.75">
      <c r="A29" s="116" t="s">
        <v>93</v>
      </c>
      <c r="B29" s="117"/>
      <c r="C29" s="117"/>
      <c r="D29" s="118"/>
      <c r="E29" s="114"/>
      <c r="F29" s="145"/>
      <c r="G29" s="84"/>
    </row>
    <row r="30" spans="1:7" ht="13.5" thickBot="1">
      <c r="A30" s="119" t="s">
        <v>85</v>
      </c>
      <c r="B30" s="120"/>
      <c r="C30" s="120"/>
      <c r="D30" s="121"/>
      <c r="E30" s="122"/>
      <c r="F30" s="141"/>
      <c r="G30" s="84"/>
    </row>
    <row r="31" spans="1:7" ht="13.5" thickBot="1">
      <c r="A31" s="124" t="s">
        <v>94</v>
      </c>
      <c r="B31" s="125"/>
      <c r="C31" s="125"/>
      <c r="D31" s="126"/>
      <c r="E31" s="99"/>
      <c r="F31" s="108"/>
      <c r="G31" s="84"/>
    </row>
    <row r="32" spans="1:7" ht="13.5" thickBot="1">
      <c r="A32" s="127" t="s">
        <v>103</v>
      </c>
      <c r="B32" s="128"/>
      <c r="C32" s="128"/>
      <c r="D32" s="129"/>
      <c r="E32" s="97"/>
      <c r="F32" s="142"/>
      <c r="G32" s="77"/>
    </row>
    <row r="33" spans="1:7" ht="13.5" thickBot="1">
      <c r="A33" s="44" t="s">
        <v>9</v>
      </c>
      <c r="B33" s="40"/>
      <c r="C33" s="40"/>
      <c r="D33" s="41"/>
      <c r="E33" s="99">
        <f>E17+E20+E21+E26+E27</f>
        <v>1225000</v>
      </c>
      <c r="F33" s="108"/>
      <c r="G33" s="85">
        <f>G17+G20+G21+G26+G28</f>
        <v>258829.58</v>
      </c>
    </row>
    <row r="34" spans="1:7" ht="13.5" thickBot="1">
      <c r="A34" s="42" t="s">
        <v>116</v>
      </c>
      <c r="B34" s="38"/>
      <c r="C34" s="38"/>
      <c r="D34" s="36"/>
      <c r="E34" s="99">
        <v>1292000</v>
      </c>
      <c r="F34" s="108"/>
      <c r="G34" s="85">
        <v>162000</v>
      </c>
    </row>
    <row r="35" spans="1:7" ht="13.5" thickBot="1">
      <c r="A35" s="39" t="s">
        <v>10</v>
      </c>
      <c r="B35" s="45"/>
      <c r="C35" s="45"/>
      <c r="D35" s="41"/>
      <c r="E35" s="99">
        <v>55000</v>
      </c>
      <c r="F35" s="108"/>
      <c r="G35" s="85">
        <v>28000</v>
      </c>
    </row>
    <row r="36" spans="1:7" ht="13.5" thickBot="1">
      <c r="A36" s="42" t="s">
        <v>11</v>
      </c>
      <c r="B36" s="38"/>
      <c r="C36" s="38"/>
      <c r="D36" s="36"/>
      <c r="E36" s="99">
        <v>8000</v>
      </c>
      <c r="F36" s="108"/>
      <c r="G36" s="85"/>
    </row>
    <row r="37" spans="1:7" ht="13.5" thickBot="1">
      <c r="A37" s="39" t="s">
        <v>106</v>
      </c>
      <c r="B37" s="40"/>
      <c r="C37" s="40"/>
      <c r="D37" s="41"/>
      <c r="E37" s="99">
        <v>0</v>
      </c>
      <c r="F37" s="108"/>
      <c r="G37" s="85"/>
    </row>
    <row r="38" spans="1:7" ht="13.5" thickBot="1">
      <c r="A38" s="37" t="s">
        <v>9</v>
      </c>
      <c r="B38" s="43"/>
      <c r="C38" s="43"/>
      <c r="D38" s="36"/>
      <c r="E38" s="99">
        <f>SUM(E34:E37)</f>
        <v>1355000</v>
      </c>
      <c r="F38" s="108"/>
      <c r="G38" s="85">
        <f>G34+G35+G36+G37</f>
        <v>190000</v>
      </c>
    </row>
    <row r="39" spans="1:7" ht="13.5" thickBot="1">
      <c r="A39" s="37" t="s">
        <v>12</v>
      </c>
      <c r="B39" s="34"/>
      <c r="C39" s="34"/>
      <c r="D39" s="36"/>
      <c r="E39" s="99">
        <f>E33+E38</f>
        <v>2580000</v>
      </c>
      <c r="F39" s="108"/>
      <c r="G39" s="85">
        <f>G33+G38</f>
        <v>448829.57999999996</v>
      </c>
    </row>
    <row r="40" spans="1:10" ht="12.75">
      <c r="A40" s="45"/>
      <c r="B40" s="8"/>
      <c r="C40" s="8"/>
      <c r="D40" s="8"/>
      <c r="E40" s="58"/>
      <c r="F40" s="58"/>
      <c r="G40" s="59"/>
      <c r="H40" s="59"/>
      <c r="I40" s="58"/>
      <c r="J40" s="8"/>
    </row>
    <row r="41" spans="1:10" ht="12.75">
      <c r="A41" s="26"/>
      <c r="B41" s="26"/>
      <c r="C41" s="26"/>
      <c r="D41" s="26"/>
      <c r="E41" s="32" t="s">
        <v>55</v>
      </c>
      <c r="F41" s="26"/>
      <c r="G41" s="26"/>
      <c r="H41" s="26"/>
      <c r="I41" s="26"/>
      <c r="J41" s="26"/>
    </row>
    <row r="42" spans="1:10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9" ht="13.5" thickBot="1">
      <c r="A43" s="4" t="s">
        <v>17</v>
      </c>
      <c r="B43" s="33"/>
      <c r="C43" s="34"/>
      <c r="D43" s="34"/>
      <c r="E43" s="34"/>
      <c r="F43" s="36"/>
      <c r="G43" s="4" t="s">
        <v>24</v>
      </c>
      <c r="H43" s="4" t="s">
        <v>98</v>
      </c>
      <c r="I43" s="74" t="s">
        <v>97</v>
      </c>
    </row>
    <row r="44" spans="1:9" ht="12.75">
      <c r="A44" s="5" t="s">
        <v>18</v>
      </c>
      <c r="B44" s="4" t="s">
        <v>14</v>
      </c>
      <c r="C44" s="4" t="s">
        <v>14</v>
      </c>
      <c r="D44" s="4" t="s">
        <v>14</v>
      </c>
      <c r="E44" s="4" t="s">
        <v>14</v>
      </c>
      <c r="F44" s="17" t="s">
        <v>14</v>
      </c>
      <c r="G44" s="5" t="s">
        <v>25</v>
      </c>
      <c r="H44" s="5" t="s">
        <v>99</v>
      </c>
      <c r="I44" s="75" t="s">
        <v>29</v>
      </c>
    </row>
    <row r="45" spans="1:9" ht="12.75">
      <c r="A45" s="5" t="s">
        <v>20</v>
      </c>
      <c r="B45" s="5" t="s">
        <v>15</v>
      </c>
      <c r="C45" s="5" t="s">
        <v>16</v>
      </c>
      <c r="D45" s="5" t="s">
        <v>21</v>
      </c>
      <c r="E45" s="5" t="s">
        <v>22</v>
      </c>
      <c r="F45" s="18" t="s">
        <v>23</v>
      </c>
      <c r="G45" s="5" t="s">
        <v>26</v>
      </c>
      <c r="H45" s="72"/>
      <c r="I45" s="75"/>
    </row>
    <row r="46" spans="1:9" ht="12.75">
      <c r="A46" s="5" t="s">
        <v>19</v>
      </c>
      <c r="B46" s="5"/>
      <c r="C46" s="5"/>
      <c r="D46" s="5"/>
      <c r="E46" s="5"/>
      <c r="F46" s="18"/>
      <c r="G46" s="5" t="s">
        <v>27</v>
      </c>
      <c r="H46" s="5"/>
      <c r="I46" s="75"/>
    </row>
    <row r="47" spans="1:9" ht="12.75">
      <c r="A47" s="5"/>
      <c r="B47" s="5"/>
      <c r="C47" s="5"/>
      <c r="D47" s="5"/>
      <c r="E47" s="5"/>
      <c r="F47" s="18"/>
      <c r="G47" s="5" t="s">
        <v>28</v>
      </c>
      <c r="H47" s="5"/>
      <c r="I47" s="75"/>
    </row>
    <row r="48" spans="1:9" ht="12.75">
      <c r="A48" s="22" t="s">
        <v>30</v>
      </c>
      <c r="B48" s="21" t="s">
        <v>37</v>
      </c>
      <c r="C48" s="21" t="s">
        <v>38</v>
      </c>
      <c r="D48" s="21" t="s">
        <v>39</v>
      </c>
      <c r="E48" s="21" t="s">
        <v>108</v>
      </c>
      <c r="F48" s="22">
        <v>211</v>
      </c>
      <c r="G48" s="19">
        <v>637000</v>
      </c>
      <c r="H48" s="19">
        <v>47037</v>
      </c>
      <c r="I48" s="19">
        <v>46569</v>
      </c>
    </row>
    <row r="49" spans="1:9" ht="12.75">
      <c r="A49" s="19"/>
      <c r="B49" s="21"/>
      <c r="C49" s="21"/>
      <c r="D49" s="21"/>
      <c r="E49" s="21" t="s">
        <v>108</v>
      </c>
      <c r="F49" s="22">
        <v>213</v>
      </c>
      <c r="G49" s="19">
        <v>193000</v>
      </c>
      <c r="H49" s="19">
        <v>28410</v>
      </c>
      <c r="I49" s="19">
        <v>27677</v>
      </c>
    </row>
    <row r="50" spans="1:9" ht="12" customHeight="1">
      <c r="A50" s="19"/>
      <c r="B50" s="21"/>
      <c r="C50" s="21"/>
      <c r="D50" s="21"/>
      <c r="E50" s="21" t="s">
        <v>109</v>
      </c>
      <c r="F50" s="22">
        <v>221</v>
      </c>
      <c r="G50" s="19">
        <v>57600</v>
      </c>
      <c r="H50" s="19">
        <v>3400</v>
      </c>
      <c r="I50" s="19">
        <v>3400</v>
      </c>
    </row>
    <row r="51" spans="1:9" ht="12.75" customHeight="1" hidden="1">
      <c r="A51" s="19"/>
      <c r="B51" s="21"/>
      <c r="C51" s="21"/>
      <c r="D51" s="21"/>
      <c r="E51" s="21"/>
      <c r="F51" s="22">
        <v>221</v>
      </c>
      <c r="G51" s="19">
        <v>18000</v>
      </c>
      <c r="H51" s="19"/>
      <c r="I51" s="19"/>
    </row>
    <row r="52" spans="1:9" ht="11.25" customHeight="1">
      <c r="A52" s="19"/>
      <c r="B52" s="21"/>
      <c r="C52" s="21"/>
      <c r="D52" s="21"/>
      <c r="E52" s="21" t="s">
        <v>109</v>
      </c>
      <c r="F52" s="22">
        <v>222</v>
      </c>
      <c r="G52" s="19">
        <v>56100</v>
      </c>
      <c r="H52" s="19">
        <v>22500</v>
      </c>
      <c r="I52" s="19">
        <v>22500</v>
      </c>
    </row>
    <row r="53" spans="1:9" ht="12.75" customHeight="1" hidden="1">
      <c r="A53" s="19"/>
      <c r="B53" s="21"/>
      <c r="C53" s="21"/>
      <c r="D53" s="21"/>
      <c r="E53" s="21"/>
      <c r="F53" s="22">
        <v>226</v>
      </c>
      <c r="G53" s="19">
        <v>221000</v>
      </c>
      <c r="H53" s="19"/>
      <c r="I53" s="19"/>
    </row>
    <row r="54" spans="1:9" ht="12.75">
      <c r="A54" s="19"/>
      <c r="B54" s="21"/>
      <c r="C54" s="21"/>
      <c r="D54" s="21"/>
      <c r="E54" s="21" t="s">
        <v>109</v>
      </c>
      <c r="F54" s="22">
        <v>225</v>
      </c>
      <c r="G54" s="19">
        <v>0</v>
      </c>
      <c r="H54" s="19"/>
      <c r="I54" s="19"/>
    </row>
    <row r="55" spans="1:9" ht="12.75">
      <c r="A55" s="19"/>
      <c r="B55" s="21"/>
      <c r="C55" s="21"/>
      <c r="D55" s="21"/>
      <c r="E55" s="21" t="s">
        <v>109</v>
      </c>
      <c r="F55" s="22">
        <v>226</v>
      </c>
      <c r="G55" s="19">
        <v>30000</v>
      </c>
      <c r="H55" s="19"/>
      <c r="I55" s="19"/>
    </row>
    <row r="56" spans="1:9" ht="12.75">
      <c r="A56" s="19"/>
      <c r="B56" s="21"/>
      <c r="C56" s="21"/>
      <c r="D56" s="21"/>
      <c r="E56" s="21" t="s">
        <v>110</v>
      </c>
      <c r="F56" s="22">
        <v>290</v>
      </c>
      <c r="G56" s="19">
        <v>10000</v>
      </c>
      <c r="H56" s="19"/>
      <c r="I56" s="19"/>
    </row>
    <row r="57" spans="1:9" ht="12.75">
      <c r="A57" s="19"/>
      <c r="B57" s="21"/>
      <c r="C57" s="21"/>
      <c r="D57" s="21"/>
      <c r="E57" s="21" t="s">
        <v>109</v>
      </c>
      <c r="F57" s="22">
        <v>290</v>
      </c>
      <c r="G57" s="19">
        <v>0</v>
      </c>
      <c r="H57" s="19"/>
      <c r="I57" s="19"/>
    </row>
    <row r="58" spans="1:9" ht="12.75">
      <c r="A58" s="19"/>
      <c r="B58" s="19"/>
      <c r="C58" s="19"/>
      <c r="D58" s="19"/>
      <c r="E58" s="27">
        <v>244</v>
      </c>
      <c r="F58" s="23">
        <v>310</v>
      </c>
      <c r="G58" s="61">
        <v>0</v>
      </c>
      <c r="H58" s="19"/>
      <c r="I58" s="19"/>
    </row>
    <row r="59" spans="1:9" ht="12.75">
      <c r="A59" s="19"/>
      <c r="B59" s="19"/>
      <c r="C59" s="19"/>
      <c r="D59" s="19"/>
      <c r="E59" s="27">
        <v>244</v>
      </c>
      <c r="F59" s="22">
        <v>340</v>
      </c>
      <c r="G59" s="19">
        <v>50000</v>
      </c>
      <c r="H59" s="19">
        <v>8000</v>
      </c>
      <c r="I59" s="19">
        <v>8000</v>
      </c>
    </row>
    <row r="60" spans="1:9" ht="12.75" customHeight="1" hidden="1">
      <c r="A60" s="22"/>
      <c r="B60" s="21"/>
      <c r="C60" s="21"/>
      <c r="D60" s="21"/>
      <c r="E60" s="21"/>
      <c r="F60" s="22"/>
      <c r="G60" s="19"/>
      <c r="H60" s="19"/>
      <c r="I60" s="19"/>
    </row>
    <row r="61" spans="1:9" ht="12.75" customHeight="1" hidden="1">
      <c r="A61" s="19"/>
      <c r="B61" s="21"/>
      <c r="C61" s="21"/>
      <c r="D61" s="21"/>
      <c r="E61" s="21"/>
      <c r="F61" s="22"/>
      <c r="G61" s="19"/>
      <c r="H61" s="19"/>
      <c r="I61" s="19"/>
    </row>
    <row r="62" spans="1:9" ht="12.75" customHeight="1" hidden="1">
      <c r="A62" s="19"/>
      <c r="B62" s="21"/>
      <c r="C62" s="21"/>
      <c r="D62" s="21"/>
      <c r="E62" s="21"/>
      <c r="F62" s="22"/>
      <c r="G62" s="19"/>
      <c r="H62" s="19"/>
      <c r="I62" s="19"/>
    </row>
    <row r="63" spans="1:9" ht="12.75" customHeight="1" hidden="1">
      <c r="A63" s="19"/>
      <c r="B63" s="21"/>
      <c r="C63" s="21"/>
      <c r="D63" s="21"/>
      <c r="E63" s="21"/>
      <c r="F63" s="22"/>
      <c r="G63" s="22"/>
      <c r="H63" s="22"/>
      <c r="I63" s="22"/>
    </row>
    <row r="64" spans="1:9" ht="12.75" customHeight="1" hidden="1">
      <c r="A64" s="22"/>
      <c r="B64" s="21"/>
      <c r="C64" s="21"/>
      <c r="D64" s="21"/>
      <c r="E64" s="21"/>
      <c r="F64" s="22"/>
      <c r="G64" s="22"/>
      <c r="H64" s="22"/>
      <c r="I64" s="22"/>
    </row>
    <row r="65" spans="1:9" ht="12.75">
      <c r="A65" s="19" t="s">
        <v>9</v>
      </c>
      <c r="B65" s="21"/>
      <c r="C65" s="21"/>
      <c r="D65" s="21"/>
      <c r="E65" s="21"/>
      <c r="F65" s="22"/>
      <c r="G65" s="22">
        <f>G48+G49+G50+G52+G54+G55+G56+G57+G58+G59</f>
        <v>1033700</v>
      </c>
      <c r="H65" s="22">
        <f>SUM(H48:H64)</f>
        <v>109347</v>
      </c>
      <c r="I65" s="22">
        <f>I48+I49+I50+I52+I54+I55+I57+I59</f>
        <v>108146</v>
      </c>
    </row>
    <row r="66" spans="1:9" ht="12.75">
      <c r="A66" s="22" t="s">
        <v>31</v>
      </c>
      <c r="B66" s="21" t="s">
        <v>37</v>
      </c>
      <c r="C66" s="21" t="s">
        <v>115</v>
      </c>
      <c r="D66" s="21" t="s">
        <v>40</v>
      </c>
      <c r="E66" s="21" t="s">
        <v>111</v>
      </c>
      <c r="F66" s="22">
        <v>290</v>
      </c>
      <c r="G66" s="22">
        <v>50000</v>
      </c>
      <c r="H66" s="22">
        <v>0</v>
      </c>
      <c r="I66" s="22">
        <v>0</v>
      </c>
    </row>
    <row r="67" spans="1:9" ht="12.75">
      <c r="A67" s="22" t="s">
        <v>1</v>
      </c>
      <c r="B67" s="21" t="s">
        <v>37</v>
      </c>
      <c r="C67" s="21" t="s">
        <v>77</v>
      </c>
      <c r="D67" s="21" t="s">
        <v>41</v>
      </c>
      <c r="E67" s="21" t="s">
        <v>109</v>
      </c>
      <c r="F67" s="22">
        <v>226</v>
      </c>
      <c r="G67" s="19"/>
      <c r="H67" s="19"/>
      <c r="I67" s="19"/>
    </row>
    <row r="68" spans="1:9" ht="12.75">
      <c r="A68" s="19"/>
      <c r="B68" s="21" t="s">
        <v>37</v>
      </c>
      <c r="C68" s="21" t="s">
        <v>104</v>
      </c>
      <c r="D68" s="21" t="s">
        <v>41</v>
      </c>
      <c r="E68" s="21" t="s">
        <v>109</v>
      </c>
      <c r="F68" s="22">
        <v>340</v>
      </c>
      <c r="G68" s="19">
        <v>8000</v>
      </c>
      <c r="H68" s="19"/>
      <c r="I68" s="19"/>
    </row>
    <row r="69" spans="1:9" ht="12.75">
      <c r="A69" s="19" t="s">
        <v>9</v>
      </c>
      <c r="B69" s="21"/>
      <c r="C69" s="21"/>
      <c r="D69" s="21"/>
      <c r="E69" s="21"/>
      <c r="F69" s="22"/>
      <c r="G69" s="22">
        <f>SUM(G67:G68)</f>
        <v>8000</v>
      </c>
      <c r="H69" s="22">
        <f>H68</f>
        <v>0</v>
      </c>
      <c r="I69" s="22">
        <f>SUM(I67:I68)</f>
        <v>0</v>
      </c>
    </row>
    <row r="70" spans="1:9" ht="12.75" customHeight="1" hidden="1">
      <c r="A70" s="19"/>
      <c r="B70" s="21"/>
      <c r="C70" s="21"/>
      <c r="D70" s="21"/>
      <c r="E70" s="21"/>
      <c r="F70" s="22">
        <v>310</v>
      </c>
      <c r="G70" s="19"/>
      <c r="H70" s="19"/>
      <c r="I70" s="19"/>
    </row>
    <row r="71" spans="1:9" ht="12.75" customHeight="1" hidden="1">
      <c r="A71" s="19"/>
      <c r="B71" s="21"/>
      <c r="C71" s="21"/>
      <c r="D71" s="21"/>
      <c r="E71" s="21"/>
      <c r="F71" s="22">
        <v>340</v>
      </c>
      <c r="G71" s="19"/>
      <c r="H71" s="19"/>
      <c r="I71" s="19"/>
    </row>
    <row r="72" spans="1:9" ht="12.75">
      <c r="A72" s="22" t="s">
        <v>32</v>
      </c>
      <c r="B72" s="21" t="s">
        <v>37</v>
      </c>
      <c r="C72" s="21" t="s">
        <v>77</v>
      </c>
      <c r="D72" s="21" t="s">
        <v>42</v>
      </c>
      <c r="E72" s="21" t="s">
        <v>138</v>
      </c>
      <c r="F72" s="22">
        <v>226</v>
      </c>
      <c r="G72" s="19">
        <v>746000</v>
      </c>
      <c r="H72" s="19">
        <v>81306</v>
      </c>
      <c r="I72" s="19">
        <v>81306</v>
      </c>
    </row>
    <row r="73" spans="1:9" ht="12.75">
      <c r="A73" s="22"/>
      <c r="B73" s="21"/>
      <c r="C73" s="21"/>
      <c r="D73" s="21"/>
      <c r="E73" s="21" t="s">
        <v>109</v>
      </c>
      <c r="F73" s="22">
        <v>226</v>
      </c>
      <c r="G73" s="19">
        <v>0</v>
      </c>
      <c r="H73" s="19"/>
      <c r="I73" s="19"/>
    </row>
    <row r="74" spans="1:9" ht="12.75">
      <c r="A74" s="19"/>
      <c r="B74" s="19"/>
      <c r="C74" s="19"/>
      <c r="D74" s="19"/>
      <c r="E74" s="27">
        <v>244</v>
      </c>
      <c r="F74" s="23">
        <v>310</v>
      </c>
      <c r="G74" s="19">
        <v>0</v>
      </c>
      <c r="H74" s="19"/>
      <c r="I74" s="19"/>
    </row>
    <row r="75" spans="1:9" ht="12.75">
      <c r="A75" s="19"/>
      <c r="B75" s="19"/>
      <c r="C75" s="19"/>
      <c r="D75" s="19"/>
      <c r="E75" s="27">
        <v>244</v>
      </c>
      <c r="F75" s="23">
        <v>340</v>
      </c>
      <c r="G75" s="19">
        <v>0</v>
      </c>
      <c r="H75" s="19"/>
      <c r="I75" s="19"/>
    </row>
    <row r="76" spans="1:9" ht="12.75">
      <c r="A76" s="19" t="s">
        <v>9</v>
      </c>
      <c r="B76" s="21"/>
      <c r="C76" s="21"/>
      <c r="D76" s="21"/>
      <c r="E76" s="21"/>
      <c r="F76" s="22"/>
      <c r="G76" s="22">
        <f>G72+G73+G74+G75</f>
        <v>746000</v>
      </c>
      <c r="H76" s="22">
        <f>SUM(H72:H75)</f>
        <v>81306</v>
      </c>
      <c r="I76" s="22">
        <f>SUM(I72:I75)</f>
        <v>81306</v>
      </c>
    </row>
    <row r="77" spans="1:9" ht="12.75">
      <c r="A77" s="22" t="s">
        <v>33</v>
      </c>
      <c r="B77" s="21" t="s">
        <v>37</v>
      </c>
      <c r="C77" s="21" t="s">
        <v>43</v>
      </c>
      <c r="D77" s="21" t="s">
        <v>44</v>
      </c>
      <c r="E77" s="21" t="s">
        <v>112</v>
      </c>
      <c r="F77" s="22">
        <v>211</v>
      </c>
      <c r="G77" s="19">
        <v>152600</v>
      </c>
      <c r="H77" s="63">
        <v>10568</v>
      </c>
      <c r="I77" s="19">
        <v>10463</v>
      </c>
    </row>
    <row r="78" spans="1:9" ht="12.75" customHeight="1" hidden="1">
      <c r="A78" s="19"/>
      <c r="B78" s="21"/>
      <c r="C78" s="21"/>
      <c r="D78" s="21"/>
      <c r="E78" s="21"/>
      <c r="F78" s="22">
        <v>226</v>
      </c>
      <c r="G78" s="19"/>
      <c r="H78" s="19"/>
      <c r="I78" s="19"/>
    </row>
    <row r="79" spans="1:9" ht="12.75" customHeight="1" hidden="1">
      <c r="A79" s="19"/>
      <c r="B79" s="21"/>
      <c r="C79" s="21"/>
      <c r="D79" s="21"/>
      <c r="E79" s="21"/>
      <c r="F79" s="22">
        <v>290</v>
      </c>
      <c r="G79" s="19"/>
      <c r="H79" s="19"/>
      <c r="I79" s="19"/>
    </row>
    <row r="80" spans="1:9" ht="12.75" customHeight="1" hidden="1">
      <c r="A80" s="19"/>
      <c r="B80" s="21"/>
      <c r="C80" s="21"/>
      <c r="D80" s="21"/>
      <c r="E80" s="21"/>
      <c r="F80" s="22">
        <v>340</v>
      </c>
      <c r="G80" s="19"/>
      <c r="H80" s="19"/>
      <c r="I80" s="19"/>
    </row>
    <row r="81" spans="1:9" ht="12.75">
      <c r="A81" s="19"/>
      <c r="B81" s="21"/>
      <c r="C81" s="21"/>
      <c r="D81" s="21"/>
      <c r="E81" s="21" t="s">
        <v>112</v>
      </c>
      <c r="F81" s="22">
        <v>213</v>
      </c>
      <c r="G81" s="19">
        <v>46100</v>
      </c>
      <c r="H81" s="63">
        <v>7137</v>
      </c>
      <c r="I81" s="19">
        <v>7093</v>
      </c>
    </row>
    <row r="82" spans="1:9" ht="12.75">
      <c r="A82" s="24"/>
      <c r="B82" s="24"/>
      <c r="C82" s="24"/>
      <c r="D82" s="24"/>
      <c r="E82" s="76">
        <v>244</v>
      </c>
      <c r="F82" s="25">
        <v>226</v>
      </c>
      <c r="G82" s="24">
        <v>0</v>
      </c>
      <c r="H82" s="26"/>
      <c r="I82" s="24"/>
    </row>
    <row r="83" spans="1:9" ht="12.75">
      <c r="A83" s="19"/>
      <c r="B83" s="19"/>
      <c r="C83" s="19"/>
      <c r="D83" s="19"/>
      <c r="E83" s="27">
        <v>244</v>
      </c>
      <c r="F83" s="23">
        <v>340</v>
      </c>
      <c r="G83" s="19">
        <v>0</v>
      </c>
      <c r="H83" s="19"/>
      <c r="I83" s="19"/>
    </row>
    <row r="84" spans="1:9" ht="12.75" customHeight="1" hidden="1">
      <c r="A84" s="19" t="s">
        <v>9</v>
      </c>
      <c r="B84" s="19"/>
      <c r="C84" s="19"/>
      <c r="D84" s="19"/>
      <c r="E84" s="19"/>
      <c r="F84" s="19"/>
      <c r="G84" s="22">
        <f>SUM(G76:G80)</f>
        <v>898600</v>
      </c>
      <c r="H84" s="64"/>
      <c r="I84" s="22"/>
    </row>
    <row r="85" spans="1:9" ht="12.75" customHeight="1" hidden="1">
      <c r="A85" s="19"/>
      <c r="B85" s="21"/>
      <c r="C85" s="21"/>
      <c r="D85" s="21"/>
      <c r="E85" s="21"/>
      <c r="F85" s="22"/>
      <c r="G85" s="19"/>
      <c r="H85" s="19"/>
      <c r="I85" s="19"/>
    </row>
    <row r="86" spans="1:9" ht="12.75">
      <c r="A86" s="19" t="s">
        <v>9</v>
      </c>
      <c r="B86" s="21"/>
      <c r="C86" s="21"/>
      <c r="D86" s="21"/>
      <c r="E86" s="21"/>
      <c r="F86" s="22"/>
      <c r="G86" s="22">
        <f>G77+G81+G82+G83</f>
        <v>198700</v>
      </c>
      <c r="H86" s="64">
        <f>SUM(H77:H85)</f>
        <v>17705</v>
      </c>
      <c r="I86" s="22">
        <f>SUM(I77:I85)</f>
        <v>17556</v>
      </c>
    </row>
    <row r="87" spans="1:9" ht="12.75">
      <c r="A87" s="22" t="s">
        <v>102</v>
      </c>
      <c r="B87" s="21" t="s">
        <v>37</v>
      </c>
      <c r="C87" s="21" t="s">
        <v>43</v>
      </c>
      <c r="D87" s="21" t="s">
        <v>78</v>
      </c>
      <c r="E87" s="21" t="s">
        <v>112</v>
      </c>
      <c r="F87" s="22">
        <v>211</v>
      </c>
      <c r="G87" s="19">
        <v>152600</v>
      </c>
      <c r="H87" s="19">
        <v>10568</v>
      </c>
      <c r="I87" s="19">
        <v>10463</v>
      </c>
    </row>
    <row r="88" spans="1:9" ht="12.75">
      <c r="A88" s="22"/>
      <c r="B88" s="21"/>
      <c r="C88" s="21"/>
      <c r="D88" s="21"/>
      <c r="E88" s="21" t="s">
        <v>112</v>
      </c>
      <c r="F88" s="22">
        <v>213</v>
      </c>
      <c r="G88" s="19">
        <v>46100</v>
      </c>
      <c r="H88" s="19">
        <v>7137</v>
      </c>
      <c r="I88" s="19">
        <v>7093</v>
      </c>
    </row>
    <row r="89" spans="1:9" ht="12.75">
      <c r="A89" s="19"/>
      <c r="B89" s="21"/>
      <c r="C89" s="21"/>
      <c r="D89" s="21"/>
      <c r="E89" s="21" t="s">
        <v>109</v>
      </c>
      <c r="F89" s="22">
        <v>340</v>
      </c>
      <c r="G89" s="19">
        <v>100000</v>
      </c>
      <c r="H89" s="19">
        <v>98000</v>
      </c>
      <c r="I89" s="19">
        <v>98000</v>
      </c>
    </row>
    <row r="90" spans="1:9" ht="12.75" customHeight="1" hidden="1">
      <c r="A90" s="19" t="s">
        <v>9</v>
      </c>
      <c r="B90" s="21"/>
      <c r="C90" s="21"/>
      <c r="D90" s="21"/>
      <c r="E90" s="21"/>
      <c r="F90" s="22"/>
      <c r="G90" s="22">
        <f>G87+G89</f>
        <v>252600</v>
      </c>
      <c r="H90" s="22"/>
      <c r="I90" s="22"/>
    </row>
    <row r="91" spans="1:9" ht="12.75" customHeight="1" hidden="1">
      <c r="A91" s="19"/>
      <c r="B91" s="21"/>
      <c r="C91" s="21"/>
      <c r="D91" s="21"/>
      <c r="E91" s="21"/>
      <c r="F91" s="22"/>
      <c r="G91" s="19"/>
      <c r="H91" s="19"/>
      <c r="I91" s="19"/>
    </row>
    <row r="92" spans="1:9" ht="12.75" customHeight="1" hidden="1">
      <c r="A92" s="19"/>
      <c r="B92" s="21"/>
      <c r="C92" s="21"/>
      <c r="D92" s="21"/>
      <c r="E92" s="21"/>
      <c r="F92" s="22"/>
      <c r="G92" s="19"/>
      <c r="H92" s="19"/>
      <c r="I92" s="19"/>
    </row>
    <row r="93" spans="1:9" ht="12.75">
      <c r="A93" s="19" t="s">
        <v>9</v>
      </c>
      <c r="B93" s="21"/>
      <c r="C93" s="21"/>
      <c r="D93" s="21"/>
      <c r="E93" s="21"/>
      <c r="F93" s="22"/>
      <c r="G93" s="22">
        <f>G87+G88+G89</f>
        <v>298700</v>
      </c>
      <c r="H93" s="22">
        <f>H87+H88+H89</f>
        <v>115705</v>
      </c>
      <c r="I93" s="22">
        <f>I87+I88+I89</f>
        <v>115556</v>
      </c>
    </row>
    <row r="94" spans="1:9" ht="12" customHeight="1">
      <c r="A94" s="22" t="s">
        <v>126</v>
      </c>
      <c r="B94" s="21" t="s">
        <v>37</v>
      </c>
      <c r="C94" s="21" t="s">
        <v>127</v>
      </c>
      <c r="D94" s="21" t="s">
        <v>128</v>
      </c>
      <c r="E94" s="21" t="s">
        <v>109</v>
      </c>
      <c r="F94" s="22">
        <v>340</v>
      </c>
      <c r="G94" s="19">
        <v>100000</v>
      </c>
      <c r="H94" s="19"/>
      <c r="I94" s="19"/>
    </row>
    <row r="95" spans="1:9" ht="0.75" customHeight="1" hidden="1">
      <c r="A95" s="19"/>
      <c r="B95" s="19"/>
      <c r="C95" s="19"/>
      <c r="D95" s="19"/>
      <c r="E95" s="19"/>
      <c r="F95" s="22">
        <v>213</v>
      </c>
      <c r="G95" s="19">
        <v>21000</v>
      </c>
      <c r="H95" s="19"/>
      <c r="I95" s="19"/>
    </row>
    <row r="96" spans="1:9" ht="12.75" customHeight="1" hidden="1">
      <c r="A96" s="22"/>
      <c r="B96" s="21"/>
      <c r="C96" s="21"/>
      <c r="D96" s="21"/>
      <c r="E96" s="21"/>
      <c r="F96" s="22">
        <v>310</v>
      </c>
      <c r="G96" s="19"/>
      <c r="H96" s="19"/>
      <c r="I96" s="19"/>
    </row>
    <row r="97" spans="1:9" ht="12.75" customHeight="1" hidden="1">
      <c r="A97" s="19"/>
      <c r="B97" s="21"/>
      <c r="C97" s="21"/>
      <c r="D97" s="21"/>
      <c r="E97" s="21"/>
      <c r="F97" s="22"/>
      <c r="G97" s="19"/>
      <c r="H97" s="19"/>
      <c r="I97" s="19"/>
    </row>
    <row r="98" spans="1:9" ht="12.75" customHeight="1" hidden="1">
      <c r="A98" s="19"/>
      <c r="B98" s="21"/>
      <c r="C98" s="21"/>
      <c r="D98" s="21"/>
      <c r="E98" s="21"/>
      <c r="F98" s="22"/>
      <c r="G98" s="19"/>
      <c r="H98" s="19"/>
      <c r="I98" s="19"/>
    </row>
    <row r="99" spans="1:9" ht="12.75" customHeight="1" hidden="1">
      <c r="A99" s="19"/>
      <c r="B99" s="21"/>
      <c r="C99" s="21"/>
      <c r="D99" s="21"/>
      <c r="E99" s="21"/>
      <c r="F99" s="22"/>
      <c r="G99" s="19"/>
      <c r="H99" s="19"/>
      <c r="I99" s="19"/>
    </row>
    <row r="100" spans="1:9" ht="12.75" customHeight="1" hidden="1">
      <c r="A100" s="19" t="s">
        <v>9</v>
      </c>
      <c r="B100" s="21"/>
      <c r="C100" s="21"/>
      <c r="D100" s="21"/>
      <c r="E100" s="21"/>
      <c r="F100" s="19"/>
      <c r="G100" s="22">
        <f>SUM(G91:G99)</f>
        <v>419700</v>
      </c>
      <c r="H100" s="22"/>
      <c r="I100" s="22"/>
    </row>
    <row r="101" spans="1:254" ht="12.75" customHeight="1" hidden="1">
      <c r="A101" s="65"/>
      <c r="B101" s="26"/>
      <c r="C101" s="26"/>
      <c r="D101" s="26"/>
      <c r="E101" s="26"/>
      <c r="F101" s="26"/>
      <c r="G101" s="19"/>
      <c r="H101" s="19"/>
      <c r="I101" s="19"/>
      <c r="IT101">
        <f>SUM(A101:IS101)</f>
        <v>0</v>
      </c>
    </row>
    <row r="102" spans="1:9" ht="12.75">
      <c r="A102" s="19" t="s">
        <v>9</v>
      </c>
      <c r="B102" s="21"/>
      <c r="C102" s="21"/>
      <c r="D102" s="21"/>
      <c r="E102" s="21"/>
      <c r="F102" s="22"/>
      <c r="G102" s="22">
        <f>G94</f>
        <v>100000</v>
      </c>
      <c r="H102" s="22">
        <f>SUM(H94:H101)</f>
        <v>0</v>
      </c>
      <c r="I102" s="22">
        <f>SUM(I94:I101)</f>
        <v>0</v>
      </c>
    </row>
    <row r="103" spans="1:9" ht="12" customHeight="1">
      <c r="A103" s="22" t="s">
        <v>35</v>
      </c>
      <c r="B103" s="21" t="s">
        <v>37</v>
      </c>
      <c r="C103" s="21" t="s">
        <v>46</v>
      </c>
      <c r="D103" s="21" t="s">
        <v>47</v>
      </c>
      <c r="E103" s="21" t="s">
        <v>109</v>
      </c>
      <c r="F103" s="22">
        <v>223</v>
      </c>
      <c r="G103" s="19">
        <v>90000</v>
      </c>
      <c r="H103" s="19"/>
      <c r="I103" s="19"/>
    </row>
    <row r="104" spans="1:9" ht="12.75">
      <c r="A104" s="19" t="s">
        <v>9</v>
      </c>
      <c r="B104" s="21"/>
      <c r="C104" s="21"/>
      <c r="D104" s="21"/>
      <c r="E104" s="21"/>
      <c r="F104" s="22"/>
      <c r="G104" s="22">
        <f>G103</f>
        <v>90000</v>
      </c>
      <c r="H104" s="22">
        <f>SUM(H103)</f>
        <v>0</v>
      </c>
      <c r="I104" s="22">
        <f>SUM(I103)</f>
        <v>0</v>
      </c>
    </row>
    <row r="105" spans="1:9" ht="12.75">
      <c r="A105" s="22" t="s">
        <v>86</v>
      </c>
      <c r="B105" s="21" t="s">
        <v>37</v>
      </c>
      <c r="C105" s="21" t="s">
        <v>46</v>
      </c>
      <c r="D105" s="21" t="s">
        <v>87</v>
      </c>
      <c r="E105" s="21" t="s">
        <v>109</v>
      </c>
      <c r="F105" s="19">
        <v>225</v>
      </c>
      <c r="G105" s="19"/>
      <c r="H105" s="19"/>
      <c r="I105" s="19"/>
    </row>
    <row r="106" spans="1:9" ht="12.75">
      <c r="A106" s="19" t="s">
        <v>88</v>
      </c>
      <c r="B106" s="19"/>
      <c r="C106" s="19"/>
      <c r="D106" s="19"/>
      <c r="E106" s="19"/>
      <c r="F106" s="19"/>
      <c r="G106" s="22">
        <f>SUM(G105)</f>
        <v>0</v>
      </c>
      <c r="H106" s="19"/>
      <c r="I106" s="19"/>
    </row>
    <row r="107" spans="1:9" ht="12.75">
      <c r="A107" s="19" t="s">
        <v>89</v>
      </c>
      <c r="B107" s="21" t="s">
        <v>37</v>
      </c>
      <c r="C107" s="21" t="s">
        <v>90</v>
      </c>
      <c r="D107" s="21" t="s">
        <v>91</v>
      </c>
      <c r="E107" s="21" t="s">
        <v>109</v>
      </c>
      <c r="F107" s="19">
        <v>226</v>
      </c>
      <c r="G107" s="19">
        <v>0</v>
      </c>
      <c r="H107" s="19"/>
      <c r="I107" s="19"/>
    </row>
    <row r="108" spans="1:9" ht="12.75">
      <c r="A108" s="19"/>
      <c r="B108" s="21"/>
      <c r="C108" s="21"/>
      <c r="D108" s="21"/>
      <c r="E108" s="21" t="s">
        <v>109</v>
      </c>
      <c r="F108" s="19">
        <v>310</v>
      </c>
      <c r="G108" s="19"/>
      <c r="H108" s="19"/>
      <c r="I108" s="19"/>
    </row>
    <row r="109" spans="1:9" ht="12.75">
      <c r="A109" s="19"/>
      <c r="B109" s="19"/>
      <c r="C109" s="19"/>
      <c r="D109" s="19"/>
      <c r="E109" s="27">
        <v>244</v>
      </c>
      <c r="F109" s="19">
        <v>340</v>
      </c>
      <c r="G109" s="19">
        <v>0</v>
      </c>
      <c r="H109" s="19"/>
      <c r="I109" s="19"/>
    </row>
    <row r="110" spans="1:9" ht="12.75">
      <c r="A110" s="19" t="s">
        <v>88</v>
      </c>
      <c r="B110" s="19"/>
      <c r="C110" s="19"/>
      <c r="D110" s="19"/>
      <c r="E110" s="19"/>
      <c r="F110" s="19"/>
      <c r="G110" s="22">
        <f>SUM(G107:G109)</f>
        <v>0</v>
      </c>
      <c r="H110" s="22">
        <f>SUM(H107:H109)</f>
        <v>0</v>
      </c>
      <c r="I110" s="22">
        <f>SUM(I108:I109)</f>
        <v>0</v>
      </c>
    </row>
    <row r="111" spans="1:9" ht="12.75">
      <c r="A111" s="22" t="s">
        <v>36</v>
      </c>
      <c r="B111" s="21" t="s">
        <v>37</v>
      </c>
      <c r="C111" s="21" t="s">
        <v>82</v>
      </c>
      <c r="D111" s="21" t="s">
        <v>48</v>
      </c>
      <c r="E111" s="21" t="s">
        <v>109</v>
      </c>
      <c r="F111" s="22">
        <v>290</v>
      </c>
      <c r="G111" s="19">
        <v>0</v>
      </c>
      <c r="H111" s="19"/>
      <c r="I111" s="19"/>
    </row>
    <row r="112" spans="1:9" ht="12.75">
      <c r="A112" s="22"/>
      <c r="B112" s="21"/>
      <c r="C112" s="21"/>
      <c r="D112" s="21"/>
      <c r="E112" s="21" t="s">
        <v>109</v>
      </c>
      <c r="F112" s="22">
        <v>340</v>
      </c>
      <c r="G112" s="19"/>
      <c r="H112" s="19"/>
      <c r="I112" s="19"/>
    </row>
    <row r="113" spans="1:9" ht="12.75">
      <c r="A113" s="19" t="s">
        <v>9</v>
      </c>
      <c r="B113" s="21"/>
      <c r="C113" s="21"/>
      <c r="D113" s="21"/>
      <c r="E113" s="21"/>
      <c r="F113" s="22"/>
      <c r="G113" s="22">
        <f>SUM(G111:G112)</f>
        <v>0</v>
      </c>
      <c r="H113" s="22">
        <f>SUM(H111:H112)</f>
        <v>0</v>
      </c>
      <c r="I113" s="22">
        <f>SUM(I111:I112)</f>
        <v>0</v>
      </c>
    </row>
    <row r="114" spans="1:9" ht="12.75">
      <c r="A114" s="22" t="s">
        <v>0</v>
      </c>
      <c r="B114" s="21" t="s">
        <v>37</v>
      </c>
      <c r="C114" s="21" t="s">
        <v>49</v>
      </c>
      <c r="D114" s="21" t="s">
        <v>50</v>
      </c>
      <c r="E114" s="21" t="s">
        <v>113</v>
      </c>
      <c r="F114" s="22">
        <v>211</v>
      </c>
      <c r="G114" s="60">
        <v>42300</v>
      </c>
      <c r="H114" s="19">
        <v>10560</v>
      </c>
      <c r="I114" s="19">
        <v>9629</v>
      </c>
    </row>
    <row r="115" spans="1:9" ht="12.75">
      <c r="A115" s="19"/>
      <c r="B115" s="19"/>
      <c r="C115" s="19"/>
      <c r="D115" s="19"/>
      <c r="E115" s="27">
        <v>131</v>
      </c>
      <c r="F115" s="22">
        <v>213</v>
      </c>
      <c r="G115" s="26">
        <v>12700</v>
      </c>
      <c r="H115" s="19">
        <v>3189</v>
      </c>
      <c r="I115" s="19"/>
    </row>
    <row r="116" spans="1:9" ht="12.75">
      <c r="A116" s="19"/>
      <c r="B116" s="21"/>
      <c r="C116" s="21"/>
      <c r="D116" s="21"/>
      <c r="E116" s="21" t="s">
        <v>109</v>
      </c>
      <c r="F116" s="22">
        <v>340</v>
      </c>
      <c r="G116" s="60"/>
      <c r="H116" s="19"/>
      <c r="I116" s="19"/>
    </row>
    <row r="117" spans="1:9" ht="12.75">
      <c r="A117" s="66" t="s">
        <v>9</v>
      </c>
      <c r="B117" s="19"/>
      <c r="C117" s="19"/>
      <c r="D117" s="19"/>
      <c r="E117" s="19"/>
      <c r="F117" s="19"/>
      <c r="G117" s="62">
        <f>G114+G115+G116</f>
        <v>55000</v>
      </c>
      <c r="H117" s="22">
        <f>H114+H115+H116</f>
        <v>13749</v>
      </c>
      <c r="I117" s="22">
        <f>I114+I115+I116</f>
        <v>9629</v>
      </c>
    </row>
    <row r="118" spans="1:9" ht="12.75" hidden="1">
      <c r="A118" s="19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61" t="s">
        <v>92</v>
      </c>
      <c r="B119" s="21" t="s">
        <v>37</v>
      </c>
      <c r="C119" s="27">
        <v>412</v>
      </c>
      <c r="D119" s="27">
        <v>3400300</v>
      </c>
      <c r="E119" s="27">
        <v>244</v>
      </c>
      <c r="F119" s="28">
        <v>226</v>
      </c>
      <c r="G119" s="19">
        <v>36800</v>
      </c>
      <c r="H119" s="19">
        <v>35500</v>
      </c>
      <c r="I119" s="19">
        <v>35500</v>
      </c>
    </row>
    <row r="120" spans="1:9" ht="12.75">
      <c r="A120" s="19" t="s">
        <v>88</v>
      </c>
      <c r="B120" s="19"/>
      <c r="C120" s="19"/>
      <c r="D120" s="19"/>
      <c r="E120" s="19"/>
      <c r="F120" s="19"/>
      <c r="G120" s="22">
        <f>G119</f>
        <v>36800</v>
      </c>
      <c r="H120" s="22">
        <f>SUM(H119)</f>
        <v>35500</v>
      </c>
      <c r="I120" s="22">
        <f>SUM(I119)</f>
        <v>35500</v>
      </c>
    </row>
    <row r="121" spans="1:11" ht="12.75">
      <c r="A121" s="22" t="s">
        <v>12</v>
      </c>
      <c r="B121" s="22"/>
      <c r="C121" s="22"/>
      <c r="D121" s="22"/>
      <c r="E121" s="22"/>
      <c r="F121" s="22"/>
      <c r="G121" s="22">
        <f>G65+G66+G69+G76+G86+G93+G102+G104+G106+G110+G113+G117+G120</f>
        <v>2616900</v>
      </c>
      <c r="H121" s="30">
        <f>H65+H66+H69+H76+H86+H93+H102+H104+H110+H113+H117+H120</f>
        <v>373312</v>
      </c>
      <c r="I121" s="22">
        <f>I65+I66+I69+I76+I86+I93+I102+I104+I110+I113+I117+I120</f>
        <v>367693</v>
      </c>
      <c r="K121" s="96"/>
    </row>
    <row r="122" spans="1:10" ht="12.75">
      <c r="A122" s="26"/>
      <c r="B122" s="26"/>
      <c r="C122" s="26"/>
      <c r="D122" s="26"/>
      <c r="E122" s="26"/>
      <c r="F122" s="26"/>
      <c r="G122" s="26"/>
      <c r="H122" s="26"/>
      <c r="I122" s="57"/>
      <c r="J122" s="57"/>
    </row>
    <row r="123" spans="1:10" ht="12.75">
      <c r="A123" s="32" t="s">
        <v>56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3.5" thickBot="1">
      <c r="A124" s="32" t="s">
        <v>57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9" ht="12.75">
      <c r="A125" s="17" t="s">
        <v>68</v>
      </c>
      <c r="B125" s="49"/>
      <c r="C125" s="4" t="s">
        <v>66</v>
      </c>
      <c r="D125" s="17" t="s">
        <v>64</v>
      </c>
      <c r="E125" s="49"/>
      <c r="F125" s="17" t="s">
        <v>63</v>
      </c>
      <c r="G125" s="49"/>
      <c r="H125" s="4" t="s">
        <v>62</v>
      </c>
      <c r="I125" s="4" t="s">
        <v>58</v>
      </c>
    </row>
    <row r="126" spans="1:9" ht="13.5" customHeight="1">
      <c r="A126" s="18" t="s">
        <v>69</v>
      </c>
      <c r="B126" s="41"/>
      <c r="C126" s="5" t="s">
        <v>67</v>
      </c>
      <c r="D126" s="18" t="s">
        <v>65</v>
      </c>
      <c r="E126" s="41"/>
      <c r="F126" s="18"/>
      <c r="G126" s="41"/>
      <c r="H126" s="5" t="s">
        <v>29</v>
      </c>
      <c r="I126" s="5" t="s">
        <v>59</v>
      </c>
    </row>
    <row r="127" spans="1:9" ht="18" customHeight="1">
      <c r="A127" s="18"/>
      <c r="B127" s="41"/>
      <c r="C127" s="5"/>
      <c r="D127" s="18"/>
      <c r="E127" s="41"/>
      <c r="F127" s="18"/>
      <c r="G127" s="41"/>
      <c r="H127" s="5"/>
      <c r="I127" s="5" t="s">
        <v>60</v>
      </c>
    </row>
    <row r="128" spans="1:9" ht="14.25" customHeight="1" thickBot="1">
      <c r="A128" s="67"/>
      <c r="B128" s="53"/>
      <c r="C128" s="68"/>
      <c r="D128" s="67"/>
      <c r="E128" s="53"/>
      <c r="F128" s="67"/>
      <c r="G128" s="53"/>
      <c r="H128" s="68"/>
      <c r="I128" s="68" t="s">
        <v>61</v>
      </c>
    </row>
    <row r="129" spans="1:9" ht="12.75" customHeight="1" thickBot="1">
      <c r="A129" s="97">
        <v>1</v>
      </c>
      <c r="B129" s="130"/>
      <c r="C129" s="69">
        <v>2</v>
      </c>
      <c r="D129" s="97">
        <v>3</v>
      </c>
      <c r="E129" s="130"/>
      <c r="F129" s="97">
        <v>4</v>
      </c>
      <c r="G129" s="130"/>
      <c r="H129" s="69">
        <v>5</v>
      </c>
      <c r="I129" s="69">
        <v>6</v>
      </c>
    </row>
    <row r="130" spans="1:9" ht="12.75">
      <c r="A130" s="17" t="s">
        <v>70</v>
      </c>
      <c r="B130" s="49"/>
      <c r="C130" s="4"/>
      <c r="D130" s="17"/>
      <c r="E130" s="49"/>
      <c r="F130" s="17"/>
      <c r="G130" s="49"/>
      <c r="H130" s="4"/>
      <c r="I130" s="4"/>
    </row>
    <row r="131" spans="1:9" ht="12.75">
      <c r="A131" s="18" t="s">
        <v>71</v>
      </c>
      <c r="B131" s="41"/>
      <c r="C131" s="5"/>
      <c r="D131" s="18"/>
      <c r="E131" s="41"/>
      <c r="F131" s="18"/>
      <c r="G131" s="41"/>
      <c r="H131" s="5"/>
      <c r="I131" s="5"/>
    </row>
    <row r="132" spans="1:9" ht="12.75">
      <c r="A132" s="18" t="s">
        <v>72</v>
      </c>
      <c r="B132" s="41"/>
      <c r="C132" s="5">
        <v>10</v>
      </c>
      <c r="D132" s="131">
        <v>36861.24</v>
      </c>
      <c r="E132" s="132"/>
      <c r="F132" s="133">
        <f>G39</f>
        <v>448829.57999999996</v>
      </c>
      <c r="G132" s="134"/>
      <c r="H132" s="70">
        <f>I121</f>
        <v>367693</v>
      </c>
      <c r="I132" s="71">
        <f>D132+F132-H132</f>
        <v>117997.81999999995</v>
      </c>
    </row>
    <row r="133" spans="1:9" ht="12.75">
      <c r="A133" s="18" t="s">
        <v>73</v>
      </c>
      <c r="B133" s="41"/>
      <c r="C133" s="5"/>
      <c r="D133" s="135"/>
      <c r="E133" s="136"/>
      <c r="F133" s="135"/>
      <c r="G133" s="136"/>
      <c r="H133" s="5"/>
      <c r="I133" s="5"/>
    </row>
    <row r="134" spans="1:9" ht="13.5" thickBot="1">
      <c r="A134" s="67" t="s">
        <v>74</v>
      </c>
      <c r="B134" s="53"/>
      <c r="C134" s="68"/>
      <c r="D134" s="67"/>
      <c r="E134" s="53"/>
      <c r="F134" s="67"/>
      <c r="G134" s="53"/>
      <c r="H134" s="68"/>
      <c r="I134" s="68"/>
    </row>
    <row r="135" spans="1:10" ht="12.75">
      <c r="A135" s="32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32" t="s">
        <v>119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32" t="s">
        <v>120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32"/>
      <c r="B139" s="26"/>
      <c r="C139" s="26"/>
      <c r="D139" s="32"/>
      <c r="E139" s="26"/>
      <c r="F139" s="26"/>
      <c r="G139" s="26"/>
      <c r="H139" s="26"/>
      <c r="I139" s="26"/>
      <c r="J139" s="26"/>
    </row>
    <row r="140" spans="1:10" ht="12.75">
      <c r="A140" s="32" t="s">
        <v>139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32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.75">
      <c r="A142" s="32"/>
      <c r="B142" s="26"/>
      <c r="C142" s="26"/>
      <c r="D142" s="26"/>
      <c r="E142" s="26"/>
      <c r="F142" s="26"/>
      <c r="G142" s="26"/>
      <c r="H142" s="26"/>
      <c r="I142" s="26"/>
      <c r="J142" s="26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2" spans="3:8" ht="12.75">
      <c r="C182" s="11"/>
      <c r="D182" s="11"/>
      <c r="E182" s="11"/>
      <c r="F182" s="11"/>
      <c r="G182" s="11"/>
      <c r="H182" s="11"/>
    </row>
    <row r="187" spans="1:10" ht="12.75">
      <c r="A187" s="1"/>
      <c r="B187" s="1"/>
      <c r="C187" s="1"/>
      <c r="D187" s="1"/>
      <c r="E187" s="9"/>
      <c r="F187" s="9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2"/>
      <c r="F188" s="12"/>
      <c r="G188" s="137"/>
      <c r="H188" s="137"/>
      <c r="I188" s="137"/>
      <c r="J188" s="1"/>
    </row>
    <row r="189" spans="1:10" ht="12.75">
      <c r="A189" s="9"/>
      <c r="B189" s="1"/>
      <c r="C189" s="1"/>
      <c r="D189" s="1"/>
      <c r="E189" s="138"/>
      <c r="F189" s="138"/>
      <c r="G189" s="138"/>
      <c r="H189" s="138"/>
      <c r="I189" s="138"/>
      <c r="J189" s="1"/>
    </row>
    <row r="190" spans="1:10" ht="12.75">
      <c r="A190" s="7"/>
      <c r="B190" s="7"/>
      <c r="C190" s="7"/>
      <c r="D190" s="1"/>
      <c r="E190" s="137"/>
      <c r="F190" s="137"/>
      <c r="G190" s="139"/>
      <c r="H190" s="139"/>
      <c r="I190" s="139"/>
      <c r="J190" s="1"/>
    </row>
    <row r="191" spans="1:10" ht="12.75">
      <c r="A191" s="6"/>
      <c r="B191" s="6"/>
      <c r="C191" s="6"/>
      <c r="D191" s="1"/>
      <c r="E191" s="138"/>
      <c r="F191" s="138"/>
      <c r="G191" s="138"/>
      <c r="H191" s="138"/>
      <c r="I191" s="138"/>
      <c r="J191" s="1"/>
    </row>
    <row r="192" spans="1:10" ht="12.75">
      <c r="A192" s="6"/>
      <c r="B192" s="6"/>
      <c r="C192" s="6"/>
      <c r="D192" s="1"/>
      <c r="E192" s="138"/>
      <c r="F192" s="138"/>
      <c r="G192" s="138"/>
      <c r="H192" s="138"/>
      <c r="I192" s="138"/>
      <c r="J192" s="1"/>
    </row>
    <row r="193" spans="1:10" ht="12.75">
      <c r="A193" s="7"/>
      <c r="B193" s="7"/>
      <c r="C193" s="7"/>
      <c r="D193" s="9"/>
      <c r="E193" s="138"/>
      <c r="F193" s="138"/>
      <c r="G193" s="137"/>
      <c r="H193" s="137"/>
      <c r="I193" s="137"/>
      <c r="J193" s="1"/>
    </row>
    <row r="194" spans="1:10" ht="12.75">
      <c r="A194" s="6"/>
      <c r="B194" s="6"/>
      <c r="C194" s="6"/>
      <c r="D194" s="1"/>
      <c r="E194" s="137"/>
      <c r="F194" s="137"/>
      <c r="G194" s="137"/>
      <c r="H194" s="137"/>
      <c r="I194" s="137"/>
      <c r="J194" s="1"/>
    </row>
    <row r="195" spans="1:10" ht="12.75">
      <c r="A195" s="6"/>
      <c r="B195" s="6"/>
      <c r="C195" s="6"/>
      <c r="D195" s="1"/>
      <c r="E195" s="12"/>
      <c r="F195" s="12"/>
      <c r="G195" s="2"/>
      <c r="H195" s="2"/>
      <c r="I195" s="2"/>
      <c r="J195" s="1"/>
    </row>
    <row r="196" spans="1:10" ht="12.75">
      <c r="A196" s="6"/>
      <c r="B196" s="6"/>
      <c r="C196" s="6"/>
      <c r="D196" s="1"/>
      <c r="E196" s="138"/>
      <c r="F196" s="138"/>
      <c r="G196" s="138"/>
      <c r="H196" s="138"/>
      <c r="I196" s="138"/>
      <c r="J196" s="1"/>
    </row>
    <row r="197" spans="1:10" ht="12.75">
      <c r="A197" s="6"/>
      <c r="B197" s="6"/>
      <c r="C197" s="6"/>
      <c r="D197" s="1"/>
      <c r="E197" s="138"/>
      <c r="F197" s="138"/>
      <c r="G197" s="140"/>
      <c r="H197" s="140"/>
      <c r="I197" s="140"/>
      <c r="J197" s="1"/>
    </row>
    <row r="198" spans="1:10" ht="12.75">
      <c r="A198" s="7"/>
      <c r="B198" s="7"/>
      <c r="C198" s="7"/>
      <c r="D198" s="9"/>
      <c r="E198" s="137"/>
      <c r="F198" s="137"/>
      <c r="G198" s="137"/>
      <c r="H198" s="137"/>
      <c r="I198" s="137"/>
      <c r="J198" s="1"/>
    </row>
    <row r="199" spans="1:10" ht="12.75">
      <c r="A199" s="6"/>
      <c r="B199" s="6"/>
      <c r="C199" s="6"/>
      <c r="D199" s="1"/>
      <c r="E199" s="137"/>
      <c r="F199" s="137"/>
      <c r="G199" s="138"/>
      <c r="H199" s="138"/>
      <c r="I199" s="138"/>
      <c r="J199" s="1"/>
    </row>
    <row r="200" spans="1:10" ht="12.75">
      <c r="A200" s="6"/>
      <c r="B200" s="6"/>
      <c r="C200" s="6"/>
      <c r="D200" s="1"/>
      <c r="E200" s="137"/>
      <c r="F200" s="137"/>
      <c r="G200" s="138"/>
      <c r="H200" s="138"/>
      <c r="I200" s="138"/>
      <c r="J200" s="1"/>
    </row>
    <row r="201" spans="1:10" ht="12.75">
      <c r="A201" s="6"/>
      <c r="B201" s="6"/>
      <c r="C201" s="6"/>
      <c r="D201" s="1"/>
      <c r="E201" s="12"/>
      <c r="F201" s="12"/>
      <c r="G201" s="138"/>
      <c r="H201" s="138"/>
      <c r="I201" s="138"/>
      <c r="J201" s="1"/>
    </row>
    <row r="202" spans="1:10" ht="12.75">
      <c r="A202" s="7"/>
      <c r="B202" s="6"/>
      <c r="C202" s="6"/>
      <c r="D202" s="1"/>
      <c r="E202" s="137"/>
      <c r="F202" s="137"/>
      <c r="G202" s="139"/>
      <c r="H202" s="139"/>
      <c r="I202" s="139"/>
      <c r="J202" s="1"/>
    </row>
    <row r="203" spans="1:10" ht="12.75">
      <c r="A203" s="6"/>
      <c r="B203" s="7"/>
      <c r="C203" s="7"/>
      <c r="D203" s="1"/>
      <c r="E203" s="137"/>
      <c r="F203" s="137"/>
      <c r="G203" s="137"/>
      <c r="H203" s="137"/>
      <c r="I203" s="137"/>
      <c r="J203" s="1"/>
    </row>
    <row r="204" spans="1:10" ht="12.75">
      <c r="A204" s="6"/>
      <c r="B204" s="7"/>
      <c r="C204" s="7"/>
      <c r="D204" s="1"/>
      <c r="E204" s="137"/>
      <c r="F204" s="137"/>
      <c r="G204" s="137"/>
      <c r="H204" s="137"/>
      <c r="I204" s="137"/>
      <c r="J204" s="1"/>
    </row>
    <row r="205" spans="1:10" ht="12.75">
      <c r="A205" s="6"/>
      <c r="B205" s="7"/>
      <c r="C205" s="7"/>
      <c r="D205" s="1"/>
      <c r="E205" s="137"/>
      <c r="F205" s="137"/>
      <c r="G205" s="137"/>
      <c r="H205" s="137"/>
      <c r="I205" s="137"/>
      <c r="J205" s="1"/>
    </row>
    <row r="206" spans="1:10" ht="12.75">
      <c r="A206" s="6"/>
      <c r="B206" s="6"/>
      <c r="C206" s="6"/>
      <c r="D206" s="1"/>
      <c r="E206" s="137"/>
      <c r="F206" s="137"/>
      <c r="G206" s="137"/>
      <c r="H206" s="137"/>
      <c r="I206" s="137"/>
      <c r="J206" s="1"/>
    </row>
    <row r="207" spans="1:10" ht="12.75">
      <c r="A207" s="7"/>
      <c r="B207" s="6"/>
      <c r="C207" s="6"/>
      <c r="D207" s="1"/>
      <c r="E207" s="137"/>
      <c r="F207" s="137"/>
      <c r="G207" s="137"/>
      <c r="H207" s="137"/>
      <c r="I207" s="137"/>
      <c r="J207" s="1"/>
    </row>
    <row r="208" spans="1:10" ht="12.75">
      <c r="A208" s="7"/>
      <c r="B208" s="1"/>
      <c r="C208" s="1"/>
      <c r="D208" s="1"/>
      <c r="E208" s="137"/>
      <c r="F208" s="137"/>
      <c r="G208" s="137"/>
      <c r="H208" s="137"/>
      <c r="I208" s="137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9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8"/>
      <c r="I211" s="8"/>
      <c r="J211" s="8"/>
    </row>
    <row r="212" spans="1:10" ht="12.75">
      <c r="A212" s="1"/>
      <c r="B212" s="1"/>
      <c r="C212" s="1"/>
      <c r="D212" s="1"/>
      <c r="E212" s="1"/>
      <c r="F212" s="1"/>
      <c r="G212" s="8"/>
      <c r="H212" s="8"/>
      <c r="I212" s="8"/>
      <c r="J212" s="8"/>
    </row>
    <row r="213" spans="1:10" ht="12.75">
      <c r="A213" s="1"/>
      <c r="B213" s="1"/>
      <c r="C213" s="1"/>
      <c r="D213" s="1"/>
      <c r="E213" s="1"/>
      <c r="F213" s="1"/>
      <c r="G213" s="8"/>
      <c r="H213" s="8"/>
      <c r="I213" s="8"/>
      <c r="J213" s="1"/>
    </row>
    <row r="214" spans="1:10" ht="12.75">
      <c r="A214" s="1"/>
      <c r="B214" s="1"/>
      <c r="C214" s="1"/>
      <c r="D214" s="1"/>
      <c r="E214" s="1"/>
      <c r="F214" s="1"/>
      <c r="G214" s="8"/>
      <c r="H214" s="8"/>
      <c r="I214" s="8"/>
      <c r="J214" s="1"/>
    </row>
    <row r="215" spans="1:10" ht="12.75">
      <c r="A215" s="1"/>
      <c r="B215" s="1"/>
      <c r="C215" s="1"/>
      <c r="D215" s="1"/>
      <c r="E215" s="1"/>
      <c r="F215" s="1"/>
      <c r="G215" s="8"/>
      <c r="H215" s="8"/>
      <c r="I215" s="8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9"/>
      <c r="B217" s="7"/>
      <c r="C217" s="7"/>
      <c r="D217" s="7"/>
      <c r="E217" s="7"/>
      <c r="F217" s="9"/>
      <c r="G217" s="1"/>
      <c r="H217" s="1"/>
      <c r="I217" s="1"/>
      <c r="J217" s="1"/>
    </row>
    <row r="218" spans="1:10" ht="12.75">
      <c r="A218" s="1"/>
      <c r="B218" s="7"/>
      <c r="C218" s="7"/>
      <c r="D218" s="7"/>
      <c r="E218" s="7"/>
      <c r="F218" s="9"/>
      <c r="G218" s="1"/>
      <c r="H218" s="1"/>
      <c r="I218" s="1"/>
      <c r="J218" s="1"/>
    </row>
    <row r="219" spans="1:10" ht="12.75">
      <c r="A219" s="1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1"/>
      <c r="H221" s="1"/>
      <c r="I221" s="1"/>
      <c r="J221" s="1"/>
    </row>
    <row r="222" spans="1:10" ht="12.75">
      <c r="A222" s="1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1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1"/>
      <c r="H225" s="1"/>
      <c r="I225" s="1"/>
      <c r="J225" s="1"/>
    </row>
    <row r="226" spans="1:10" ht="12.75">
      <c r="A226" s="1"/>
      <c r="B226" s="7"/>
      <c r="C226" s="7"/>
      <c r="D226" s="7"/>
      <c r="E226" s="7"/>
      <c r="F226" s="9"/>
      <c r="G226" s="9"/>
      <c r="H226" s="9"/>
      <c r="I226" s="9"/>
      <c r="J226" s="9"/>
    </row>
    <row r="227" spans="1:10" ht="12.75">
      <c r="A227" s="9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1"/>
      <c r="H228" s="1"/>
      <c r="I228" s="1"/>
      <c r="J228" s="1"/>
    </row>
    <row r="229" spans="1:10" ht="12.75">
      <c r="A229" s="1"/>
      <c r="B229" s="7"/>
      <c r="C229" s="7"/>
      <c r="D229" s="7"/>
      <c r="E229" s="7"/>
      <c r="F229" s="9"/>
      <c r="G229" s="9"/>
      <c r="H229" s="9"/>
      <c r="I229" s="9"/>
      <c r="J229" s="9"/>
    </row>
    <row r="230" spans="1:10" ht="12.75">
      <c r="A230" s="9"/>
      <c r="B230" s="7"/>
      <c r="C230" s="7"/>
      <c r="D230" s="7"/>
      <c r="E230" s="7"/>
      <c r="F230" s="9"/>
      <c r="G230" s="9"/>
      <c r="H230" s="9"/>
      <c r="I230" s="9"/>
      <c r="J230" s="9"/>
    </row>
    <row r="231" spans="1:10" ht="12.75">
      <c r="A231" s="9"/>
      <c r="B231" s="7"/>
      <c r="C231" s="7"/>
      <c r="D231" s="7"/>
      <c r="E231" s="7"/>
      <c r="F231" s="9"/>
      <c r="G231" s="9"/>
      <c r="H231" s="9"/>
      <c r="I231" s="9"/>
      <c r="J231" s="9"/>
    </row>
    <row r="232" spans="1:10" ht="12.75">
      <c r="A232" s="9"/>
      <c r="B232" s="7"/>
      <c r="C232" s="7"/>
      <c r="D232" s="7"/>
      <c r="E232" s="7"/>
      <c r="F232" s="9"/>
      <c r="G232" s="1"/>
      <c r="H232" s="1"/>
      <c r="I232" s="1"/>
      <c r="J232" s="1"/>
    </row>
    <row r="233" spans="1:10" ht="12.75">
      <c r="A233" s="1"/>
      <c r="B233" s="7"/>
      <c r="C233" s="7"/>
      <c r="D233" s="7"/>
      <c r="E233" s="7"/>
      <c r="F233" s="9"/>
      <c r="G233" s="1"/>
      <c r="H233" s="1"/>
      <c r="I233" s="1"/>
      <c r="J233" s="1"/>
    </row>
    <row r="234" spans="1:10" ht="12.75">
      <c r="A234" s="1"/>
      <c r="B234" s="7"/>
      <c r="C234" s="7"/>
      <c r="D234" s="7"/>
      <c r="E234" s="7"/>
      <c r="F234" s="9"/>
      <c r="G234" s="1"/>
      <c r="H234" s="1"/>
      <c r="I234" s="1"/>
      <c r="J234" s="1"/>
    </row>
    <row r="235" spans="1:10" ht="12.75">
      <c r="A235" s="1"/>
      <c r="B235" s="7"/>
      <c r="C235" s="7"/>
      <c r="D235" s="7"/>
      <c r="E235" s="7"/>
      <c r="F235" s="9"/>
      <c r="G235" s="9"/>
      <c r="H235" s="9"/>
      <c r="I235" s="9"/>
      <c r="J235" s="9"/>
    </row>
    <row r="236" spans="1:10" ht="12.75">
      <c r="A236" s="9"/>
      <c r="B236" s="7"/>
      <c r="C236" s="7"/>
      <c r="D236" s="7"/>
      <c r="E236" s="7"/>
      <c r="F236" s="9"/>
      <c r="G236" s="1"/>
      <c r="H236" s="1"/>
      <c r="I236" s="1"/>
      <c r="J236" s="1"/>
    </row>
    <row r="237" spans="1:10" ht="12.75">
      <c r="A237" s="1"/>
      <c r="B237" s="7"/>
      <c r="C237" s="7"/>
      <c r="D237" s="7"/>
      <c r="E237" s="7"/>
      <c r="F237" s="9"/>
      <c r="G237" s="1"/>
      <c r="H237" s="1"/>
      <c r="I237" s="1"/>
      <c r="J237" s="1"/>
    </row>
    <row r="238" spans="1:10" ht="12.75">
      <c r="A238" s="1"/>
      <c r="B238" s="7"/>
      <c r="C238" s="7"/>
      <c r="D238" s="7"/>
      <c r="E238" s="7"/>
      <c r="F238" s="9"/>
      <c r="G238" s="1"/>
      <c r="H238" s="1"/>
      <c r="I238" s="1"/>
      <c r="J238" s="1"/>
    </row>
    <row r="239" spans="1:10" ht="12.75">
      <c r="A239" s="1"/>
      <c r="B239" s="7"/>
      <c r="C239" s="7"/>
      <c r="D239" s="7"/>
      <c r="E239" s="7"/>
      <c r="F239" s="9"/>
      <c r="G239" s="9"/>
      <c r="H239" s="9"/>
      <c r="I239" s="9"/>
      <c r="J239" s="9"/>
    </row>
    <row r="240" spans="1:10" ht="12.75">
      <c r="A240" s="9"/>
      <c r="B240" s="7"/>
      <c r="C240" s="7"/>
      <c r="D240" s="7"/>
      <c r="E240" s="7"/>
      <c r="F240" s="9"/>
      <c r="G240" s="9"/>
      <c r="H240" s="9"/>
      <c r="I240" s="15"/>
      <c r="J240" s="14"/>
    </row>
    <row r="241" spans="1:10" ht="12.75">
      <c r="A241" s="1"/>
      <c r="B241" s="7"/>
      <c r="C241" s="7"/>
      <c r="D241" s="7"/>
      <c r="E241" s="7"/>
      <c r="F241" s="9"/>
      <c r="G241" s="9"/>
      <c r="H241" s="9"/>
      <c r="I241" s="16"/>
      <c r="J241" s="9"/>
    </row>
    <row r="242" spans="1:10" ht="12.75">
      <c r="A242" s="9"/>
      <c r="B242" s="7"/>
      <c r="C242" s="7"/>
      <c r="D242" s="7"/>
      <c r="E242" s="7"/>
      <c r="F242" s="9"/>
      <c r="G242" s="1"/>
      <c r="H242" s="1"/>
      <c r="I242" s="1"/>
      <c r="J242" s="1"/>
    </row>
    <row r="243" spans="1:10" ht="12.75">
      <c r="A243" s="1"/>
      <c r="B243" s="7"/>
      <c r="C243" s="7"/>
      <c r="D243" s="7"/>
      <c r="E243" s="7"/>
      <c r="F243" s="9"/>
      <c r="G243" s="1"/>
      <c r="H243" s="1"/>
      <c r="I243" s="1"/>
      <c r="J243" s="1"/>
    </row>
    <row r="244" spans="1:10" ht="12.75">
      <c r="A244" s="1"/>
      <c r="B244" s="7"/>
      <c r="C244" s="7"/>
      <c r="D244" s="7"/>
      <c r="E244" s="7"/>
      <c r="F244" s="9"/>
      <c r="G244" s="1"/>
      <c r="H244" s="1"/>
      <c r="I244" s="1"/>
      <c r="J244" s="1"/>
    </row>
    <row r="245" spans="1:10" ht="12.75">
      <c r="A245" s="1"/>
      <c r="B245" s="7"/>
      <c r="C245" s="7"/>
      <c r="D245" s="7"/>
      <c r="E245" s="7"/>
      <c r="F245" s="9"/>
      <c r="G245" s="1"/>
      <c r="H245" s="1"/>
      <c r="I245" s="1"/>
      <c r="J245" s="1"/>
    </row>
    <row r="246" spans="1:10" ht="12.75">
      <c r="A246" s="1"/>
      <c r="B246" s="7"/>
      <c r="C246" s="7"/>
      <c r="D246" s="7"/>
      <c r="E246" s="7"/>
      <c r="F246" s="9"/>
      <c r="G246" s="1"/>
      <c r="H246" s="1"/>
      <c r="I246" s="1"/>
      <c r="J246" s="1"/>
    </row>
    <row r="247" spans="1:10" ht="12.75">
      <c r="A247" s="1"/>
      <c r="B247" s="7"/>
      <c r="C247" s="7"/>
      <c r="D247" s="7"/>
      <c r="E247" s="7"/>
      <c r="F247" s="9"/>
      <c r="G247" s="9"/>
      <c r="H247" s="9"/>
      <c r="I247" s="9"/>
      <c r="J247" s="9"/>
    </row>
    <row r="248" spans="1:10" ht="12.75">
      <c r="A248" s="9"/>
      <c r="B248" s="7"/>
      <c r="C248" s="7"/>
      <c r="D248" s="7"/>
      <c r="E248" s="7"/>
      <c r="F248" s="9"/>
      <c r="G248" s="1"/>
      <c r="H248" s="1"/>
      <c r="I248" s="1"/>
      <c r="J248" s="1"/>
    </row>
    <row r="249" spans="1:10" ht="12.75">
      <c r="A249" s="1"/>
      <c r="B249" s="7"/>
      <c r="C249" s="7"/>
      <c r="D249" s="7"/>
      <c r="E249" s="7"/>
      <c r="F249" s="9"/>
      <c r="G249" s="1"/>
      <c r="H249" s="1"/>
      <c r="I249" s="1"/>
      <c r="J249" s="1"/>
    </row>
    <row r="250" spans="1:10" ht="12.75">
      <c r="A250" s="1"/>
      <c r="B250" s="7"/>
      <c r="C250" s="7"/>
      <c r="D250" s="7"/>
      <c r="E250" s="7"/>
      <c r="F250" s="9"/>
      <c r="G250" s="1"/>
      <c r="H250" s="1"/>
      <c r="I250" s="1"/>
      <c r="J250" s="1"/>
    </row>
    <row r="251" spans="1:10" ht="12.75">
      <c r="A251" s="1"/>
      <c r="B251" s="7"/>
      <c r="C251" s="7"/>
      <c r="D251" s="7"/>
      <c r="E251" s="7"/>
      <c r="F251" s="9"/>
      <c r="G251" s="1"/>
      <c r="H251" s="1"/>
      <c r="I251" s="1"/>
      <c r="J251" s="1"/>
    </row>
    <row r="252" spans="1:10" ht="12.75">
      <c r="A252" s="1"/>
      <c r="B252" s="7"/>
      <c r="C252" s="7"/>
      <c r="D252" s="7"/>
      <c r="E252" s="7"/>
      <c r="F252" s="9"/>
      <c r="G252" s="1"/>
      <c r="H252" s="1"/>
      <c r="I252" s="1"/>
      <c r="J252" s="1"/>
    </row>
    <row r="253" spans="1:10" ht="12.75">
      <c r="A253" s="1"/>
      <c r="B253" s="7"/>
      <c r="C253" s="7"/>
      <c r="D253" s="7"/>
      <c r="E253" s="7"/>
      <c r="F253" s="9"/>
      <c r="G253" s="9"/>
      <c r="H253" s="9"/>
      <c r="I253" s="9"/>
      <c r="J253" s="9"/>
    </row>
    <row r="254" spans="1:10" ht="12.75">
      <c r="A254" s="9"/>
      <c r="B254" s="7"/>
      <c r="C254" s="7"/>
      <c r="D254" s="7"/>
      <c r="E254" s="7"/>
      <c r="F254" s="9"/>
      <c r="G254" s="1"/>
      <c r="H254" s="1"/>
      <c r="I254" s="1"/>
      <c r="J254" s="1"/>
    </row>
    <row r="255" spans="1:10" ht="12.75">
      <c r="A255" s="9"/>
      <c r="B255" s="7"/>
      <c r="C255" s="7"/>
      <c r="D255" s="7"/>
      <c r="E255" s="7"/>
      <c r="F255" s="9"/>
      <c r="G255" s="1"/>
      <c r="H255" s="1"/>
      <c r="I255" s="1"/>
      <c r="J255" s="1"/>
    </row>
    <row r="256" spans="1:10" ht="12.75">
      <c r="A256" s="1"/>
      <c r="B256" s="7"/>
      <c r="C256" s="7"/>
      <c r="D256" s="7"/>
      <c r="E256" s="7"/>
      <c r="F256" s="9"/>
      <c r="G256" s="1"/>
      <c r="H256" s="1"/>
      <c r="I256" s="1"/>
      <c r="J256" s="1"/>
    </row>
    <row r="257" spans="1:10" ht="12.75">
      <c r="A257" s="1"/>
      <c r="B257" s="7"/>
      <c r="C257" s="7"/>
      <c r="D257" s="7"/>
      <c r="E257" s="7"/>
      <c r="F257" s="9"/>
      <c r="G257" s="1"/>
      <c r="H257" s="1"/>
      <c r="I257" s="1"/>
      <c r="J257" s="1"/>
    </row>
    <row r="258" spans="1:10" ht="12.75">
      <c r="A258" s="1"/>
      <c r="B258" s="7"/>
      <c r="C258" s="7"/>
      <c r="D258" s="7"/>
      <c r="E258" s="7"/>
      <c r="F258" s="9"/>
      <c r="G258" s="1"/>
      <c r="H258" s="1"/>
      <c r="I258" s="1"/>
      <c r="J258" s="1"/>
    </row>
    <row r="259" spans="1:10" ht="12.75">
      <c r="A259" s="1"/>
      <c r="B259" s="7"/>
      <c r="C259" s="7"/>
      <c r="D259" s="7"/>
      <c r="E259" s="7"/>
      <c r="F259" s="9"/>
      <c r="G259" s="1"/>
      <c r="H259" s="1"/>
      <c r="I259" s="1"/>
      <c r="J259" s="1"/>
    </row>
    <row r="260" spans="1:10" ht="12.75">
      <c r="A260" s="1"/>
      <c r="B260" s="7"/>
      <c r="C260" s="7"/>
      <c r="D260" s="7"/>
      <c r="E260" s="7"/>
      <c r="F260" s="9"/>
      <c r="G260" s="9"/>
      <c r="H260" s="9"/>
      <c r="I260" s="9"/>
      <c r="J260" s="9"/>
    </row>
    <row r="261" spans="1:10" ht="12.75">
      <c r="A261" s="9"/>
      <c r="B261" s="7"/>
      <c r="C261" s="7"/>
      <c r="D261" s="7"/>
      <c r="E261" s="7"/>
      <c r="F261" s="9"/>
      <c r="G261" s="1"/>
      <c r="H261" s="1"/>
      <c r="I261" s="1"/>
      <c r="J261" s="1"/>
    </row>
    <row r="262" spans="1:10" ht="12.75">
      <c r="A262" s="1"/>
      <c r="B262" s="7"/>
      <c r="C262" s="7"/>
      <c r="D262" s="7"/>
      <c r="E262" s="7"/>
      <c r="F262" s="9"/>
      <c r="G262" s="1"/>
      <c r="H262" s="1"/>
      <c r="I262" s="1"/>
      <c r="J262" s="1"/>
    </row>
    <row r="263" spans="1:10" ht="12.75">
      <c r="A263" s="1"/>
      <c r="B263" s="7"/>
      <c r="C263" s="7"/>
      <c r="D263" s="7"/>
      <c r="E263" s="7"/>
      <c r="F263" s="9"/>
      <c r="G263" s="9"/>
      <c r="H263" s="9"/>
      <c r="I263" s="9"/>
      <c r="J263" s="9"/>
    </row>
    <row r="264" spans="1:10" ht="12.75">
      <c r="A264" s="9"/>
      <c r="B264" s="7"/>
      <c r="C264" s="7"/>
      <c r="D264" s="7"/>
      <c r="E264" s="7"/>
      <c r="F264" s="9"/>
      <c r="G264" s="1"/>
      <c r="H264" s="1"/>
      <c r="I264" s="1"/>
      <c r="J264" s="1"/>
    </row>
    <row r="265" spans="1:10" ht="12.75">
      <c r="A265" s="1"/>
      <c r="B265" s="7"/>
      <c r="C265" s="7"/>
      <c r="D265" s="7"/>
      <c r="E265" s="7"/>
      <c r="F265" s="9"/>
      <c r="G265" s="1"/>
      <c r="H265" s="1"/>
      <c r="I265" s="1"/>
      <c r="J265" s="1"/>
    </row>
    <row r="266" spans="1:10" ht="12.75">
      <c r="A266" s="1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13"/>
      <c r="J267" s="9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1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38"/>
      <c r="B276" s="138"/>
      <c r="C276" s="2"/>
      <c r="D276" s="138"/>
      <c r="E276" s="138"/>
      <c r="F276" s="138"/>
      <c r="G276" s="138"/>
      <c r="H276" s="2"/>
      <c r="I276" s="2"/>
      <c r="J276" s="2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37"/>
      <c r="E279" s="137"/>
      <c r="F279" s="137"/>
      <c r="G279" s="137"/>
      <c r="H279" s="12"/>
      <c r="I279" s="9"/>
      <c r="J279" s="9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</sheetData>
  <sheetProtection/>
  <mergeCells count="81">
    <mergeCell ref="E208:F208"/>
    <mergeCell ref="G208:I208"/>
    <mergeCell ref="A276:B276"/>
    <mergeCell ref="D276:E276"/>
    <mergeCell ref="F276:G276"/>
    <mergeCell ref="D279:E279"/>
    <mergeCell ref="F279:G279"/>
    <mergeCell ref="E205:F205"/>
    <mergeCell ref="G205:I205"/>
    <mergeCell ref="E206:F206"/>
    <mergeCell ref="G206:I206"/>
    <mergeCell ref="E207:F207"/>
    <mergeCell ref="G207:I207"/>
    <mergeCell ref="G201:I201"/>
    <mergeCell ref="E202:F202"/>
    <mergeCell ref="G202:I202"/>
    <mergeCell ref="E203:F203"/>
    <mergeCell ref="G203:I203"/>
    <mergeCell ref="E204:F204"/>
    <mergeCell ref="G204:I204"/>
    <mergeCell ref="E198:F198"/>
    <mergeCell ref="G198:I198"/>
    <mergeCell ref="E199:F199"/>
    <mergeCell ref="G199:I199"/>
    <mergeCell ref="E200:F200"/>
    <mergeCell ref="G200:I200"/>
    <mergeCell ref="E194:F194"/>
    <mergeCell ref="G194:I194"/>
    <mergeCell ref="E196:F196"/>
    <mergeCell ref="G196:I196"/>
    <mergeCell ref="E197:F197"/>
    <mergeCell ref="G197:I197"/>
    <mergeCell ref="E191:F191"/>
    <mergeCell ref="G191:I191"/>
    <mergeCell ref="E192:F192"/>
    <mergeCell ref="G192:I192"/>
    <mergeCell ref="E193:F193"/>
    <mergeCell ref="G193:I193"/>
    <mergeCell ref="D133:E133"/>
    <mergeCell ref="F133:G133"/>
    <mergeCell ref="G188:I188"/>
    <mergeCell ref="E189:F189"/>
    <mergeCell ref="G189:I189"/>
    <mergeCell ref="E190:F190"/>
    <mergeCell ref="G190:I190"/>
    <mergeCell ref="E39:F39"/>
    <mergeCell ref="A129:B129"/>
    <mergeCell ref="D129:E129"/>
    <mergeCell ref="F129:G129"/>
    <mergeCell ref="D132:E132"/>
    <mergeCell ref="F132:G132"/>
    <mergeCell ref="E33:F33"/>
    <mergeCell ref="E34:F34"/>
    <mergeCell ref="E35:F35"/>
    <mergeCell ref="E36:F36"/>
    <mergeCell ref="E37:F37"/>
    <mergeCell ref="E38:F38"/>
    <mergeCell ref="A30:D30"/>
    <mergeCell ref="E30:F30"/>
    <mergeCell ref="A31:D31"/>
    <mergeCell ref="E31:F31"/>
    <mergeCell ref="A32:D32"/>
    <mergeCell ref="E32:F32"/>
    <mergeCell ref="E25:F25"/>
    <mergeCell ref="E26:F26"/>
    <mergeCell ref="E27:F27"/>
    <mergeCell ref="E28:F28"/>
    <mergeCell ref="A29:D29"/>
    <mergeCell ref="E29:F29"/>
    <mergeCell ref="E20:F20"/>
    <mergeCell ref="E21:F21"/>
    <mergeCell ref="E22:F22"/>
    <mergeCell ref="A23:D23"/>
    <mergeCell ref="E23:F23"/>
    <mergeCell ref="E24:F24"/>
    <mergeCell ref="E14:F14"/>
    <mergeCell ref="E15:F15"/>
    <mergeCell ref="A16:D16"/>
    <mergeCell ref="E17:F17"/>
    <mergeCell ref="E18:F18"/>
    <mergeCell ref="E19:F19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T572"/>
  <sheetViews>
    <sheetView zoomScale="112" zoomScaleNormal="112" zoomScalePageLayoutView="0" workbookViewId="0" topLeftCell="A56">
      <selection activeCell="I89" sqref="I89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7.625" style="0" customWidth="1"/>
    <col min="5" max="5" width="4.125" style="0" customWidth="1"/>
    <col min="6" max="6" width="8.25390625" style="0" customWidth="1"/>
    <col min="7" max="7" width="12.3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84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141</v>
      </c>
      <c r="E6" s="20"/>
      <c r="F6" s="20"/>
      <c r="G6" s="20"/>
      <c r="H6" s="20"/>
      <c r="I6" s="20"/>
      <c r="J6" s="20"/>
    </row>
    <row r="7" spans="1:10" ht="12.75">
      <c r="A7" s="20" t="s">
        <v>114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52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54</v>
      </c>
      <c r="F12" s="32"/>
      <c r="G12" s="26"/>
      <c r="H12" s="26"/>
      <c r="I12" s="26"/>
      <c r="J12" s="8"/>
    </row>
    <row r="13" spans="1:7" ht="13.5" thickBot="1">
      <c r="A13" s="33" t="s">
        <v>2</v>
      </c>
      <c r="B13" s="34"/>
      <c r="C13" s="34"/>
      <c r="D13" s="34"/>
      <c r="E13" s="31" t="s">
        <v>13</v>
      </c>
      <c r="F13" s="78"/>
      <c r="G13" s="77" t="s">
        <v>105</v>
      </c>
    </row>
    <row r="14" spans="1:7" ht="13.5" thickBot="1">
      <c r="A14" s="35" t="s">
        <v>3</v>
      </c>
      <c r="B14" s="34"/>
      <c r="C14" s="34"/>
      <c r="D14" s="36"/>
      <c r="E14" s="97"/>
      <c r="F14" s="142"/>
      <c r="G14" s="84"/>
    </row>
    <row r="15" spans="1:7" ht="13.5" thickBot="1">
      <c r="A15" s="37" t="s">
        <v>4</v>
      </c>
      <c r="B15" s="38"/>
      <c r="C15" s="38"/>
      <c r="D15" s="36"/>
      <c r="E15" s="99">
        <v>18000</v>
      </c>
      <c r="F15" s="108"/>
      <c r="G15" s="85">
        <v>5899.34</v>
      </c>
    </row>
    <row r="16" spans="1:7" ht="13.5" thickBot="1">
      <c r="A16" s="146" t="s">
        <v>107</v>
      </c>
      <c r="B16" s="147"/>
      <c r="C16" s="147"/>
      <c r="D16" s="148"/>
      <c r="E16" s="29"/>
      <c r="F16" s="79"/>
      <c r="G16" s="85">
        <v>77.46</v>
      </c>
    </row>
    <row r="17" spans="1:7" ht="13.5" thickBot="1">
      <c r="A17" s="37" t="s">
        <v>4</v>
      </c>
      <c r="B17" s="38"/>
      <c r="C17" s="38"/>
      <c r="D17" s="36"/>
      <c r="E17" s="99">
        <f>SUM(E15:E16)</f>
        <v>18000</v>
      </c>
      <c r="F17" s="108"/>
      <c r="G17" s="85">
        <f>G15+G16</f>
        <v>5976.8</v>
      </c>
    </row>
    <row r="18" spans="1:7" ht="13.5" thickBot="1">
      <c r="A18" s="39" t="s">
        <v>5</v>
      </c>
      <c r="B18" s="40"/>
      <c r="C18" s="40"/>
      <c r="D18" s="41"/>
      <c r="E18" s="104"/>
      <c r="F18" s="143"/>
      <c r="G18" s="84"/>
    </row>
    <row r="19" spans="1:7" ht="13.5" thickBot="1">
      <c r="A19" s="42" t="s">
        <v>79</v>
      </c>
      <c r="B19" s="43"/>
      <c r="C19" s="43"/>
      <c r="D19" s="36"/>
      <c r="E19" s="104"/>
      <c r="F19" s="143"/>
      <c r="G19" s="84"/>
    </row>
    <row r="20" spans="1:7" ht="13.5" thickBot="1">
      <c r="A20" s="44" t="s">
        <v>6</v>
      </c>
      <c r="B20" s="45"/>
      <c r="C20" s="45"/>
      <c r="D20" s="46"/>
      <c r="E20" s="99">
        <v>0</v>
      </c>
      <c r="F20" s="108"/>
      <c r="G20" s="85">
        <f>G18+G19</f>
        <v>0</v>
      </c>
    </row>
    <row r="21" spans="1:7" ht="13.5" thickBot="1">
      <c r="A21" s="47" t="s">
        <v>7</v>
      </c>
      <c r="B21" s="48"/>
      <c r="C21" s="48"/>
      <c r="D21" s="49"/>
      <c r="E21" s="99">
        <v>107000</v>
      </c>
      <c r="F21" s="108"/>
      <c r="G21" s="85">
        <v>19516.08</v>
      </c>
    </row>
    <row r="22" spans="1:7" ht="13.5" thickBot="1">
      <c r="A22" s="50" t="s">
        <v>129</v>
      </c>
      <c r="B22" s="50"/>
      <c r="C22" s="50"/>
      <c r="D22" s="19"/>
      <c r="E22" s="107"/>
      <c r="F22" s="143"/>
      <c r="G22" s="84">
        <v>124349.09</v>
      </c>
    </row>
    <row r="23" spans="1:7" ht="13.5" thickBot="1">
      <c r="A23" s="116" t="s">
        <v>137</v>
      </c>
      <c r="B23" s="117"/>
      <c r="C23" s="117"/>
      <c r="D23" s="118"/>
      <c r="E23" s="107"/>
      <c r="F23" s="143"/>
      <c r="G23" s="84">
        <v>-7280.66</v>
      </c>
    </row>
    <row r="24" spans="1:7" ht="13.5" thickBot="1">
      <c r="A24" s="51" t="s">
        <v>131</v>
      </c>
      <c r="B24" s="52"/>
      <c r="C24" s="52"/>
      <c r="D24" s="53"/>
      <c r="E24" s="104"/>
      <c r="F24" s="143"/>
      <c r="G24" s="86">
        <v>90979.72</v>
      </c>
    </row>
    <row r="25" spans="1:7" ht="13.5" thickBot="1">
      <c r="A25" s="54" t="s">
        <v>136</v>
      </c>
      <c r="B25" s="55"/>
      <c r="C25" s="55"/>
      <c r="D25" s="56"/>
      <c r="E25" s="104"/>
      <c r="F25" s="143"/>
      <c r="G25" s="86">
        <v>6894.8</v>
      </c>
    </row>
    <row r="26" spans="1:7" ht="13.5" thickBot="1">
      <c r="A26" s="44" t="s">
        <v>75</v>
      </c>
      <c r="B26" s="45"/>
      <c r="C26" s="45"/>
      <c r="D26" s="46"/>
      <c r="E26" s="99">
        <v>600000</v>
      </c>
      <c r="F26" s="108"/>
      <c r="G26" s="85">
        <f>G22+G23+G24+G25</f>
        <v>214942.94999999998</v>
      </c>
    </row>
    <row r="27" spans="1:7" ht="13.5" thickBot="1">
      <c r="A27" s="42" t="s">
        <v>121</v>
      </c>
      <c r="B27" s="43"/>
      <c r="C27" s="43"/>
      <c r="D27" s="36"/>
      <c r="E27" s="99">
        <v>500000</v>
      </c>
      <c r="F27" s="108"/>
      <c r="G27" s="85"/>
    </row>
    <row r="28" spans="1:7" ht="12.75">
      <c r="A28" s="93" t="s">
        <v>95</v>
      </c>
      <c r="B28" s="94"/>
      <c r="C28" s="94" t="s">
        <v>101</v>
      </c>
      <c r="D28" s="95"/>
      <c r="E28" s="109"/>
      <c r="F28" s="144"/>
      <c r="G28" s="77">
        <v>39142</v>
      </c>
    </row>
    <row r="29" spans="1:7" ht="12.75">
      <c r="A29" s="116" t="s">
        <v>93</v>
      </c>
      <c r="B29" s="117"/>
      <c r="C29" s="117"/>
      <c r="D29" s="118"/>
      <c r="E29" s="114"/>
      <c r="F29" s="145"/>
      <c r="G29" s="84"/>
    </row>
    <row r="30" spans="1:7" ht="13.5" thickBot="1">
      <c r="A30" s="119" t="s">
        <v>85</v>
      </c>
      <c r="B30" s="120"/>
      <c r="C30" s="120"/>
      <c r="D30" s="121"/>
      <c r="E30" s="122"/>
      <c r="F30" s="141"/>
      <c r="G30" s="84"/>
    </row>
    <row r="31" spans="1:7" ht="13.5" thickBot="1">
      <c r="A31" s="124" t="s">
        <v>94</v>
      </c>
      <c r="B31" s="125"/>
      <c r="C31" s="125"/>
      <c r="D31" s="126"/>
      <c r="E31" s="99"/>
      <c r="F31" s="108"/>
      <c r="G31" s="84"/>
    </row>
    <row r="32" spans="1:7" ht="13.5" thickBot="1">
      <c r="A32" s="127" t="s">
        <v>103</v>
      </c>
      <c r="B32" s="128"/>
      <c r="C32" s="128"/>
      <c r="D32" s="129"/>
      <c r="E32" s="97"/>
      <c r="F32" s="142"/>
      <c r="G32" s="77"/>
    </row>
    <row r="33" spans="1:7" ht="13.5" thickBot="1">
      <c r="A33" s="44" t="s">
        <v>9</v>
      </c>
      <c r="B33" s="40"/>
      <c r="C33" s="40"/>
      <c r="D33" s="41"/>
      <c r="E33" s="99">
        <f>E17+E20+E21+E26+E27</f>
        <v>1225000</v>
      </c>
      <c r="F33" s="108"/>
      <c r="G33" s="85">
        <f>G17+G20+G21+G26+G28</f>
        <v>279577.82999999996</v>
      </c>
    </row>
    <row r="34" spans="1:7" ht="13.5" thickBot="1">
      <c r="A34" s="42" t="s">
        <v>116</v>
      </c>
      <c r="B34" s="38"/>
      <c r="C34" s="38"/>
      <c r="D34" s="36"/>
      <c r="E34" s="99">
        <v>1292000</v>
      </c>
      <c r="F34" s="108"/>
      <c r="G34" s="85">
        <v>351000</v>
      </c>
    </row>
    <row r="35" spans="1:7" ht="13.5" thickBot="1">
      <c r="A35" s="39" t="s">
        <v>10</v>
      </c>
      <c r="B35" s="45"/>
      <c r="C35" s="45"/>
      <c r="D35" s="41"/>
      <c r="E35" s="99">
        <v>55000</v>
      </c>
      <c r="F35" s="108"/>
      <c r="G35" s="85">
        <v>28000</v>
      </c>
    </row>
    <row r="36" spans="1:7" ht="13.5" thickBot="1">
      <c r="A36" s="42" t="s">
        <v>11</v>
      </c>
      <c r="B36" s="38"/>
      <c r="C36" s="38"/>
      <c r="D36" s="36"/>
      <c r="E36" s="99">
        <v>8000</v>
      </c>
      <c r="F36" s="108"/>
      <c r="G36" s="85"/>
    </row>
    <row r="37" spans="1:7" ht="13.5" thickBot="1">
      <c r="A37" s="39" t="s">
        <v>106</v>
      </c>
      <c r="B37" s="40"/>
      <c r="C37" s="40"/>
      <c r="D37" s="41"/>
      <c r="E37" s="99">
        <v>0</v>
      </c>
      <c r="F37" s="108"/>
      <c r="G37" s="85"/>
    </row>
    <row r="38" spans="1:7" ht="13.5" thickBot="1">
      <c r="A38" s="37" t="s">
        <v>9</v>
      </c>
      <c r="B38" s="43"/>
      <c r="C38" s="43"/>
      <c r="D38" s="36"/>
      <c r="E38" s="99">
        <f>SUM(E34:E37)</f>
        <v>1355000</v>
      </c>
      <c r="F38" s="108"/>
      <c r="G38" s="85">
        <f>G34+G35+G36+G37</f>
        <v>379000</v>
      </c>
    </row>
    <row r="39" spans="1:7" ht="13.5" thickBot="1">
      <c r="A39" s="37" t="s">
        <v>12</v>
      </c>
      <c r="B39" s="34"/>
      <c r="C39" s="34"/>
      <c r="D39" s="36"/>
      <c r="E39" s="99">
        <f>E33+E38</f>
        <v>2580000</v>
      </c>
      <c r="F39" s="108"/>
      <c r="G39" s="85">
        <f>G33+G38</f>
        <v>658577.83</v>
      </c>
    </row>
    <row r="40" spans="1:10" ht="12.75">
      <c r="A40" s="45"/>
      <c r="B40" s="8"/>
      <c r="C40" s="8"/>
      <c r="D40" s="8"/>
      <c r="E40" s="58"/>
      <c r="F40" s="58"/>
      <c r="G40" s="59"/>
      <c r="H40" s="59"/>
      <c r="I40" s="58"/>
      <c r="J40" s="8"/>
    </row>
    <row r="41" spans="1:10" ht="12.75">
      <c r="A41" s="26"/>
      <c r="B41" s="26"/>
      <c r="C41" s="26"/>
      <c r="D41" s="26"/>
      <c r="E41" s="32" t="s">
        <v>55</v>
      </c>
      <c r="F41" s="26"/>
      <c r="G41" s="26"/>
      <c r="H41" s="26"/>
      <c r="I41" s="26"/>
      <c r="J41" s="26"/>
    </row>
    <row r="42" spans="1:10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9" ht="13.5" thickBot="1">
      <c r="A43" s="4" t="s">
        <v>17</v>
      </c>
      <c r="B43" s="33"/>
      <c r="C43" s="34"/>
      <c r="D43" s="34"/>
      <c r="E43" s="34"/>
      <c r="F43" s="36"/>
      <c r="G43" s="4" t="s">
        <v>24</v>
      </c>
      <c r="H43" s="4" t="s">
        <v>98</v>
      </c>
      <c r="I43" s="74" t="s">
        <v>97</v>
      </c>
    </row>
    <row r="44" spans="1:9" ht="12.75">
      <c r="A44" s="5" t="s">
        <v>18</v>
      </c>
      <c r="B44" s="4" t="s">
        <v>14</v>
      </c>
      <c r="C44" s="4" t="s">
        <v>14</v>
      </c>
      <c r="D44" s="4" t="s">
        <v>14</v>
      </c>
      <c r="E44" s="4" t="s">
        <v>14</v>
      </c>
      <c r="F44" s="17" t="s">
        <v>14</v>
      </c>
      <c r="G44" s="5" t="s">
        <v>25</v>
      </c>
      <c r="H44" s="5" t="s">
        <v>99</v>
      </c>
      <c r="I44" s="75" t="s">
        <v>29</v>
      </c>
    </row>
    <row r="45" spans="1:9" ht="12.75">
      <c r="A45" s="5" t="s">
        <v>20</v>
      </c>
      <c r="B45" s="5" t="s">
        <v>15</v>
      </c>
      <c r="C45" s="5" t="s">
        <v>16</v>
      </c>
      <c r="D45" s="5" t="s">
        <v>21</v>
      </c>
      <c r="E45" s="5" t="s">
        <v>22</v>
      </c>
      <c r="F45" s="18" t="s">
        <v>23</v>
      </c>
      <c r="G45" s="5" t="s">
        <v>26</v>
      </c>
      <c r="H45" s="72"/>
      <c r="I45" s="75"/>
    </row>
    <row r="46" spans="1:9" ht="12.75">
      <c r="A46" s="5" t="s">
        <v>19</v>
      </c>
      <c r="B46" s="5"/>
      <c r="C46" s="5"/>
      <c r="D46" s="5"/>
      <c r="E46" s="5"/>
      <c r="F46" s="18"/>
      <c r="G46" s="5" t="s">
        <v>27</v>
      </c>
      <c r="H46" s="5"/>
      <c r="I46" s="75"/>
    </row>
    <row r="47" spans="1:9" ht="12.75">
      <c r="A47" s="5"/>
      <c r="B47" s="5"/>
      <c r="C47" s="5"/>
      <c r="D47" s="5"/>
      <c r="E47" s="5"/>
      <c r="F47" s="18"/>
      <c r="G47" s="5" t="s">
        <v>28</v>
      </c>
      <c r="H47" s="5"/>
      <c r="I47" s="75"/>
    </row>
    <row r="48" spans="1:9" ht="12.75">
      <c r="A48" s="22" t="s">
        <v>30</v>
      </c>
      <c r="B48" s="21" t="s">
        <v>37</v>
      </c>
      <c r="C48" s="21" t="s">
        <v>38</v>
      </c>
      <c r="D48" s="21" t="s">
        <v>39</v>
      </c>
      <c r="E48" s="21" t="s">
        <v>108</v>
      </c>
      <c r="F48" s="22">
        <v>211</v>
      </c>
      <c r="G48" s="19">
        <v>637000</v>
      </c>
      <c r="H48" s="19">
        <v>133668</v>
      </c>
      <c r="I48" s="19">
        <v>133668</v>
      </c>
    </row>
    <row r="49" spans="1:9" ht="12.75">
      <c r="A49" s="19"/>
      <c r="B49" s="21"/>
      <c r="C49" s="21"/>
      <c r="D49" s="21"/>
      <c r="E49" s="21" t="s">
        <v>108</v>
      </c>
      <c r="F49" s="22">
        <v>213</v>
      </c>
      <c r="G49" s="19">
        <v>193000</v>
      </c>
      <c r="H49" s="19">
        <v>60521</v>
      </c>
      <c r="I49" s="19">
        <v>60373</v>
      </c>
    </row>
    <row r="50" spans="1:9" ht="12" customHeight="1">
      <c r="A50" s="19"/>
      <c r="B50" s="21"/>
      <c r="C50" s="21"/>
      <c r="D50" s="21"/>
      <c r="E50" s="21" t="s">
        <v>109</v>
      </c>
      <c r="F50" s="22">
        <v>221</v>
      </c>
      <c r="G50" s="19">
        <v>57600</v>
      </c>
      <c r="H50" s="19">
        <v>3400</v>
      </c>
      <c r="I50" s="19">
        <v>3400</v>
      </c>
    </row>
    <row r="51" spans="1:9" ht="12.75" customHeight="1" hidden="1">
      <c r="A51" s="19"/>
      <c r="B51" s="21"/>
      <c r="C51" s="21"/>
      <c r="D51" s="21"/>
      <c r="E51" s="21"/>
      <c r="F51" s="22">
        <v>221</v>
      </c>
      <c r="G51" s="19">
        <v>18000</v>
      </c>
      <c r="H51" s="19"/>
      <c r="I51" s="19"/>
    </row>
    <row r="52" spans="1:9" ht="11.25" customHeight="1">
      <c r="A52" s="19"/>
      <c r="B52" s="21"/>
      <c r="C52" s="21"/>
      <c r="D52" s="21"/>
      <c r="E52" s="21" t="s">
        <v>109</v>
      </c>
      <c r="F52" s="22">
        <v>222</v>
      </c>
      <c r="G52" s="19">
        <v>56100</v>
      </c>
      <c r="H52" s="19">
        <v>22500</v>
      </c>
      <c r="I52" s="19">
        <v>22500</v>
      </c>
    </row>
    <row r="53" spans="1:9" ht="12.75" customHeight="1" hidden="1">
      <c r="A53" s="19"/>
      <c r="B53" s="21"/>
      <c r="C53" s="21"/>
      <c r="D53" s="21"/>
      <c r="E53" s="21"/>
      <c r="F53" s="22">
        <v>226</v>
      </c>
      <c r="G53" s="19">
        <v>221000</v>
      </c>
      <c r="H53" s="19"/>
      <c r="I53" s="19"/>
    </row>
    <row r="54" spans="1:9" ht="12.75">
      <c r="A54" s="19"/>
      <c r="B54" s="21"/>
      <c r="C54" s="21"/>
      <c r="D54" s="21"/>
      <c r="E54" s="21" t="s">
        <v>109</v>
      </c>
      <c r="F54" s="22">
        <v>225</v>
      </c>
      <c r="G54" s="19">
        <v>0</v>
      </c>
      <c r="H54" s="19"/>
      <c r="I54" s="19"/>
    </row>
    <row r="55" spans="1:9" ht="12.75">
      <c r="A55" s="19"/>
      <c r="B55" s="21"/>
      <c r="C55" s="21"/>
      <c r="D55" s="21"/>
      <c r="E55" s="21" t="s">
        <v>109</v>
      </c>
      <c r="F55" s="22">
        <v>226</v>
      </c>
      <c r="G55" s="19">
        <v>30000</v>
      </c>
      <c r="H55" s="19"/>
      <c r="I55" s="19"/>
    </row>
    <row r="56" spans="1:9" ht="12.75">
      <c r="A56" s="19"/>
      <c r="B56" s="21"/>
      <c r="C56" s="21"/>
      <c r="D56" s="21"/>
      <c r="E56" s="21" t="s">
        <v>110</v>
      </c>
      <c r="F56" s="22">
        <v>290</v>
      </c>
      <c r="G56" s="19">
        <v>10000</v>
      </c>
      <c r="H56" s="19"/>
      <c r="I56" s="19"/>
    </row>
    <row r="57" spans="1:9" ht="12.75">
      <c r="A57" s="19"/>
      <c r="B57" s="21"/>
      <c r="C57" s="21"/>
      <c r="D57" s="21"/>
      <c r="E57" s="21" t="s">
        <v>109</v>
      </c>
      <c r="F57" s="22">
        <v>290</v>
      </c>
      <c r="G57" s="19">
        <v>0</v>
      </c>
      <c r="H57" s="19"/>
      <c r="I57" s="19"/>
    </row>
    <row r="58" spans="1:9" ht="12.75">
      <c r="A58" s="19"/>
      <c r="B58" s="19"/>
      <c r="C58" s="19"/>
      <c r="D58" s="19"/>
      <c r="E58" s="27">
        <v>244</v>
      </c>
      <c r="F58" s="23">
        <v>310</v>
      </c>
      <c r="G58" s="61">
        <v>0</v>
      </c>
      <c r="H58" s="19"/>
      <c r="I58" s="19"/>
    </row>
    <row r="59" spans="1:9" ht="12.75">
      <c r="A59" s="19"/>
      <c r="B59" s="19"/>
      <c r="C59" s="19"/>
      <c r="D59" s="19"/>
      <c r="E59" s="27">
        <v>244</v>
      </c>
      <c r="F59" s="22">
        <v>340</v>
      </c>
      <c r="G59" s="19">
        <v>50000</v>
      </c>
      <c r="H59" s="19">
        <v>8000</v>
      </c>
      <c r="I59" s="19">
        <v>8000</v>
      </c>
    </row>
    <row r="60" spans="1:9" ht="12.75" customHeight="1" hidden="1">
      <c r="A60" s="22"/>
      <c r="B60" s="21"/>
      <c r="C60" s="21"/>
      <c r="D60" s="21"/>
      <c r="E60" s="21"/>
      <c r="F60" s="22"/>
      <c r="G60" s="19"/>
      <c r="H60" s="19"/>
      <c r="I60" s="19"/>
    </row>
    <row r="61" spans="1:9" ht="12.75" customHeight="1" hidden="1">
      <c r="A61" s="19"/>
      <c r="B61" s="21"/>
      <c r="C61" s="21"/>
      <c r="D61" s="21"/>
      <c r="E61" s="21"/>
      <c r="F61" s="22"/>
      <c r="G61" s="19"/>
      <c r="H61" s="19"/>
      <c r="I61" s="19"/>
    </row>
    <row r="62" spans="1:9" ht="12.75" customHeight="1" hidden="1">
      <c r="A62" s="19"/>
      <c r="B62" s="21"/>
      <c r="C62" s="21"/>
      <c r="D62" s="21"/>
      <c r="E62" s="21"/>
      <c r="F62" s="22"/>
      <c r="G62" s="19"/>
      <c r="H62" s="19"/>
      <c r="I62" s="19"/>
    </row>
    <row r="63" spans="1:9" ht="12.75" customHeight="1" hidden="1">
      <c r="A63" s="19"/>
      <c r="B63" s="21"/>
      <c r="C63" s="21"/>
      <c r="D63" s="21"/>
      <c r="E63" s="21"/>
      <c r="F63" s="22"/>
      <c r="G63" s="22"/>
      <c r="H63" s="22"/>
      <c r="I63" s="22"/>
    </row>
    <row r="64" spans="1:9" ht="12.75" customHeight="1" hidden="1">
      <c r="A64" s="22"/>
      <c r="B64" s="21"/>
      <c r="C64" s="21"/>
      <c r="D64" s="21"/>
      <c r="E64" s="21"/>
      <c r="F64" s="22"/>
      <c r="G64" s="22"/>
      <c r="H64" s="22"/>
      <c r="I64" s="22"/>
    </row>
    <row r="65" spans="1:9" ht="12.75">
      <c r="A65" s="19" t="s">
        <v>9</v>
      </c>
      <c r="B65" s="21"/>
      <c r="C65" s="21"/>
      <c r="D65" s="21"/>
      <c r="E65" s="21"/>
      <c r="F65" s="22"/>
      <c r="G65" s="22">
        <f>G48+G49+G50+G52+G54+G55+G56+G57+G58+G59</f>
        <v>1033700</v>
      </c>
      <c r="H65" s="22">
        <f>SUM(H48:H64)</f>
        <v>228089</v>
      </c>
      <c r="I65" s="22">
        <f>I48+I49+I50+I52+I54+I55+I57+I59</f>
        <v>227941</v>
      </c>
    </row>
    <row r="66" spans="1:9" ht="12.75">
      <c r="A66" s="22" t="s">
        <v>31</v>
      </c>
      <c r="B66" s="21" t="s">
        <v>37</v>
      </c>
      <c r="C66" s="21" t="s">
        <v>115</v>
      </c>
      <c r="D66" s="21" t="s">
        <v>40</v>
      </c>
      <c r="E66" s="21" t="s">
        <v>111</v>
      </c>
      <c r="F66" s="22">
        <v>290</v>
      </c>
      <c r="G66" s="22">
        <v>50000</v>
      </c>
      <c r="H66" s="22">
        <v>0</v>
      </c>
      <c r="I66" s="22">
        <v>0</v>
      </c>
    </row>
    <row r="67" spans="1:9" ht="12.75">
      <c r="A67" s="22" t="s">
        <v>1</v>
      </c>
      <c r="B67" s="21" t="s">
        <v>37</v>
      </c>
      <c r="C67" s="21" t="s">
        <v>77</v>
      </c>
      <c r="D67" s="21" t="s">
        <v>41</v>
      </c>
      <c r="E67" s="21" t="s">
        <v>109</v>
      </c>
      <c r="F67" s="22">
        <v>226</v>
      </c>
      <c r="G67" s="19"/>
      <c r="H67" s="19"/>
      <c r="I67" s="19"/>
    </row>
    <row r="68" spans="1:9" ht="12.75">
      <c r="A68" s="19"/>
      <c r="B68" s="21" t="s">
        <v>37</v>
      </c>
      <c r="C68" s="21" t="s">
        <v>104</v>
      </c>
      <c r="D68" s="21" t="s">
        <v>41</v>
      </c>
      <c r="E68" s="21" t="s">
        <v>109</v>
      </c>
      <c r="F68" s="22">
        <v>340</v>
      </c>
      <c r="G68" s="19">
        <v>8000</v>
      </c>
      <c r="H68" s="19"/>
      <c r="I68" s="19"/>
    </row>
    <row r="69" spans="1:9" ht="12.75">
      <c r="A69" s="19" t="s">
        <v>9</v>
      </c>
      <c r="B69" s="21"/>
      <c r="C69" s="21"/>
      <c r="D69" s="21"/>
      <c r="E69" s="21"/>
      <c r="F69" s="22"/>
      <c r="G69" s="22">
        <f>SUM(G67:G68)</f>
        <v>8000</v>
      </c>
      <c r="H69" s="22">
        <f>H68</f>
        <v>0</v>
      </c>
      <c r="I69" s="22">
        <f>SUM(I67:I68)</f>
        <v>0</v>
      </c>
    </row>
    <row r="70" spans="1:9" ht="12.75" customHeight="1" hidden="1">
      <c r="A70" s="19"/>
      <c r="B70" s="21"/>
      <c r="C70" s="21"/>
      <c r="D70" s="21"/>
      <c r="E70" s="21"/>
      <c r="F70" s="22">
        <v>310</v>
      </c>
      <c r="G70" s="19"/>
      <c r="H70" s="19"/>
      <c r="I70" s="19"/>
    </row>
    <row r="71" spans="1:9" ht="12.75" customHeight="1" hidden="1">
      <c r="A71" s="19"/>
      <c r="B71" s="21"/>
      <c r="C71" s="21"/>
      <c r="D71" s="21"/>
      <c r="E71" s="21"/>
      <c r="F71" s="22">
        <v>340</v>
      </c>
      <c r="G71" s="19"/>
      <c r="H71" s="19"/>
      <c r="I71" s="19"/>
    </row>
    <row r="72" spans="1:9" ht="12.75">
      <c r="A72" s="22" t="s">
        <v>32</v>
      </c>
      <c r="B72" s="21" t="s">
        <v>37</v>
      </c>
      <c r="C72" s="21" t="s">
        <v>77</v>
      </c>
      <c r="D72" s="21" t="s">
        <v>42</v>
      </c>
      <c r="E72" s="21" t="s">
        <v>138</v>
      </c>
      <c r="F72" s="22">
        <v>226</v>
      </c>
      <c r="G72" s="19">
        <v>746000</v>
      </c>
      <c r="H72" s="19">
        <v>211697</v>
      </c>
      <c r="I72" s="19">
        <v>211696</v>
      </c>
    </row>
    <row r="73" spans="1:9" ht="12.75">
      <c r="A73" s="22"/>
      <c r="B73" s="21"/>
      <c r="C73" s="21"/>
      <c r="D73" s="21"/>
      <c r="E73" s="21" t="s">
        <v>109</v>
      </c>
      <c r="F73" s="22">
        <v>226</v>
      </c>
      <c r="G73" s="19">
        <v>0</v>
      </c>
      <c r="H73" s="19"/>
      <c r="I73" s="19"/>
    </row>
    <row r="74" spans="1:9" ht="12.75">
      <c r="A74" s="19"/>
      <c r="B74" s="19"/>
      <c r="C74" s="19"/>
      <c r="D74" s="19"/>
      <c r="E74" s="27">
        <v>244</v>
      </c>
      <c r="F74" s="23">
        <v>310</v>
      </c>
      <c r="G74" s="19">
        <v>0</v>
      </c>
      <c r="H74" s="19"/>
      <c r="I74" s="19"/>
    </row>
    <row r="75" spans="1:9" ht="12.75">
      <c r="A75" s="19"/>
      <c r="B75" s="19"/>
      <c r="C75" s="19"/>
      <c r="D75" s="19"/>
      <c r="E75" s="27">
        <v>244</v>
      </c>
      <c r="F75" s="23">
        <v>340</v>
      </c>
      <c r="G75" s="19">
        <v>0</v>
      </c>
      <c r="H75" s="19"/>
      <c r="I75" s="19"/>
    </row>
    <row r="76" spans="1:9" ht="12.75">
      <c r="A76" s="19" t="s">
        <v>9</v>
      </c>
      <c r="B76" s="21"/>
      <c r="C76" s="21"/>
      <c r="D76" s="21"/>
      <c r="E76" s="21"/>
      <c r="F76" s="22"/>
      <c r="G76" s="22">
        <f>G72+G73+G74+G75</f>
        <v>746000</v>
      </c>
      <c r="H76" s="22">
        <f>SUM(H72:H75)</f>
        <v>211697</v>
      </c>
      <c r="I76" s="22">
        <f>SUM(I72:I75)</f>
        <v>211696</v>
      </c>
    </row>
    <row r="77" spans="1:9" ht="12.75">
      <c r="A77" s="22" t="s">
        <v>33</v>
      </c>
      <c r="B77" s="21" t="s">
        <v>37</v>
      </c>
      <c r="C77" s="21" t="s">
        <v>43</v>
      </c>
      <c r="D77" s="21" t="s">
        <v>44</v>
      </c>
      <c r="E77" s="21" t="s">
        <v>112</v>
      </c>
      <c r="F77" s="22">
        <v>211</v>
      </c>
      <c r="G77" s="19">
        <v>152600</v>
      </c>
      <c r="H77" s="63">
        <v>31704</v>
      </c>
      <c r="I77" s="19">
        <v>30694</v>
      </c>
    </row>
    <row r="78" spans="1:9" ht="12.75" customHeight="1" hidden="1">
      <c r="A78" s="19"/>
      <c r="B78" s="21"/>
      <c r="C78" s="21"/>
      <c r="D78" s="21"/>
      <c r="E78" s="21"/>
      <c r="F78" s="22">
        <v>226</v>
      </c>
      <c r="G78" s="19"/>
      <c r="H78" s="19"/>
      <c r="I78" s="19"/>
    </row>
    <row r="79" spans="1:9" ht="12.75" customHeight="1" hidden="1">
      <c r="A79" s="19"/>
      <c r="B79" s="21"/>
      <c r="C79" s="21"/>
      <c r="D79" s="21"/>
      <c r="E79" s="21"/>
      <c r="F79" s="22">
        <v>290</v>
      </c>
      <c r="G79" s="19"/>
      <c r="H79" s="19"/>
      <c r="I79" s="19"/>
    </row>
    <row r="80" spans="1:9" ht="12.75" customHeight="1" hidden="1">
      <c r="A80" s="19"/>
      <c r="B80" s="21"/>
      <c r="C80" s="21"/>
      <c r="D80" s="21"/>
      <c r="E80" s="21"/>
      <c r="F80" s="22">
        <v>340</v>
      </c>
      <c r="G80" s="19"/>
      <c r="H80" s="19"/>
      <c r="I80" s="19"/>
    </row>
    <row r="81" spans="1:9" ht="12.75">
      <c r="A81" s="19"/>
      <c r="B81" s="21"/>
      <c r="C81" s="21"/>
      <c r="D81" s="21"/>
      <c r="E81" s="21" t="s">
        <v>112</v>
      </c>
      <c r="F81" s="22">
        <v>213</v>
      </c>
      <c r="G81" s="19">
        <v>46100</v>
      </c>
      <c r="H81" s="63">
        <v>13520</v>
      </c>
      <c r="I81" s="19">
        <v>13520</v>
      </c>
    </row>
    <row r="82" spans="1:9" ht="12.75">
      <c r="A82" s="24"/>
      <c r="B82" s="24"/>
      <c r="C82" s="24"/>
      <c r="D82" s="24"/>
      <c r="E82" s="76">
        <v>244</v>
      </c>
      <c r="F82" s="25">
        <v>226</v>
      </c>
      <c r="G82" s="24">
        <v>0</v>
      </c>
      <c r="H82" s="26"/>
      <c r="I82" s="24"/>
    </row>
    <row r="83" spans="1:9" ht="12.75">
      <c r="A83" s="19"/>
      <c r="B83" s="19"/>
      <c r="C83" s="19"/>
      <c r="D83" s="19"/>
      <c r="E83" s="27">
        <v>244</v>
      </c>
      <c r="F83" s="23">
        <v>340</v>
      </c>
      <c r="G83" s="19">
        <v>0</v>
      </c>
      <c r="H83" s="19"/>
      <c r="I83" s="19"/>
    </row>
    <row r="84" spans="1:9" ht="12.75" customHeight="1" hidden="1">
      <c r="A84" s="19" t="s">
        <v>9</v>
      </c>
      <c r="B84" s="19"/>
      <c r="C84" s="19"/>
      <c r="D84" s="19"/>
      <c r="E84" s="19"/>
      <c r="F84" s="19"/>
      <c r="G84" s="22">
        <f>SUM(G76:G80)</f>
        <v>898600</v>
      </c>
      <c r="H84" s="64"/>
      <c r="I84" s="22"/>
    </row>
    <row r="85" spans="1:9" ht="12.75" customHeight="1" hidden="1">
      <c r="A85" s="19"/>
      <c r="B85" s="21"/>
      <c r="C85" s="21"/>
      <c r="D85" s="21"/>
      <c r="E85" s="21"/>
      <c r="F85" s="22"/>
      <c r="G85" s="19"/>
      <c r="H85" s="19"/>
      <c r="I85" s="19"/>
    </row>
    <row r="86" spans="1:9" ht="12.75">
      <c r="A86" s="19" t="s">
        <v>9</v>
      </c>
      <c r="B86" s="21"/>
      <c r="C86" s="21"/>
      <c r="D86" s="21"/>
      <c r="E86" s="21"/>
      <c r="F86" s="22"/>
      <c r="G86" s="22">
        <f>G77+G81+G82+G83</f>
        <v>198700</v>
      </c>
      <c r="H86" s="64">
        <f>SUM(H77:H85)</f>
        <v>45224</v>
      </c>
      <c r="I86" s="22">
        <f>SUM(I77:I85)</f>
        <v>44214</v>
      </c>
    </row>
    <row r="87" spans="1:9" ht="12.75">
      <c r="A87" s="22" t="s">
        <v>102</v>
      </c>
      <c r="B87" s="21" t="s">
        <v>37</v>
      </c>
      <c r="C87" s="21" t="s">
        <v>43</v>
      </c>
      <c r="D87" s="21" t="s">
        <v>78</v>
      </c>
      <c r="E87" s="21" t="s">
        <v>112</v>
      </c>
      <c r="F87" s="22">
        <v>211</v>
      </c>
      <c r="G87" s="19">
        <v>152600</v>
      </c>
      <c r="H87" s="19">
        <v>31704</v>
      </c>
      <c r="I87" s="19">
        <v>30694</v>
      </c>
    </row>
    <row r="88" spans="1:9" ht="12.75">
      <c r="A88" s="22"/>
      <c r="B88" s="21"/>
      <c r="C88" s="21"/>
      <c r="D88" s="21"/>
      <c r="E88" s="21" t="s">
        <v>112</v>
      </c>
      <c r="F88" s="22">
        <v>213</v>
      </c>
      <c r="G88" s="19">
        <v>46100</v>
      </c>
      <c r="H88" s="19">
        <v>13520</v>
      </c>
      <c r="I88" s="19">
        <v>13520</v>
      </c>
    </row>
    <row r="89" spans="1:9" ht="12.75">
      <c r="A89" s="19"/>
      <c r="B89" s="21"/>
      <c r="C89" s="21"/>
      <c r="D89" s="21"/>
      <c r="E89" s="21" t="s">
        <v>109</v>
      </c>
      <c r="F89" s="22">
        <v>340</v>
      </c>
      <c r="G89" s="19">
        <v>100000</v>
      </c>
      <c r="H89" s="19">
        <v>98000</v>
      </c>
      <c r="I89" s="19">
        <v>98000</v>
      </c>
    </row>
    <row r="90" spans="1:9" ht="12.75" customHeight="1" hidden="1">
      <c r="A90" s="19" t="s">
        <v>9</v>
      </c>
      <c r="B90" s="21"/>
      <c r="C90" s="21"/>
      <c r="D90" s="21"/>
      <c r="E90" s="21"/>
      <c r="F90" s="22"/>
      <c r="G90" s="22">
        <f>G87+G89</f>
        <v>252600</v>
      </c>
      <c r="H90" s="22"/>
      <c r="I90" s="22"/>
    </row>
    <row r="91" spans="1:9" ht="12.75" customHeight="1" hidden="1">
      <c r="A91" s="19"/>
      <c r="B91" s="21"/>
      <c r="C91" s="21"/>
      <c r="D91" s="21"/>
      <c r="E91" s="21"/>
      <c r="F91" s="22"/>
      <c r="G91" s="19"/>
      <c r="H91" s="19"/>
      <c r="I91" s="19"/>
    </row>
    <row r="92" spans="1:9" ht="12.75" customHeight="1" hidden="1">
      <c r="A92" s="19"/>
      <c r="B92" s="21"/>
      <c r="C92" s="21"/>
      <c r="D92" s="21"/>
      <c r="E92" s="21"/>
      <c r="F92" s="22"/>
      <c r="G92" s="19"/>
      <c r="H92" s="19"/>
      <c r="I92" s="19"/>
    </row>
    <row r="93" spans="1:9" ht="12.75">
      <c r="A93" s="19" t="s">
        <v>9</v>
      </c>
      <c r="B93" s="21"/>
      <c r="C93" s="21"/>
      <c r="D93" s="21"/>
      <c r="E93" s="21"/>
      <c r="F93" s="22"/>
      <c r="G93" s="22">
        <f>G87+G88+G89</f>
        <v>298700</v>
      </c>
      <c r="H93" s="22">
        <f>H87+H88+H89</f>
        <v>143224</v>
      </c>
      <c r="I93" s="22">
        <f>I87+I88+I89</f>
        <v>142214</v>
      </c>
    </row>
    <row r="94" spans="1:9" ht="12" customHeight="1">
      <c r="A94" s="22" t="s">
        <v>126</v>
      </c>
      <c r="B94" s="21" t="s">
        <v>37</v>
      </c>
      <c r="C94" s="21" t="s">
        <v>127</v>
      </c>
      <c r="D94" s="21" t="s">
        <v>128</v>
      </c>
      <c r="E94" s="21" t="s">
        <v>109</v>
      </c>
      <c r="F94" s="22">
        <v>340</v>
      </c>
      <c r="G94" s="19">
        <v>100000</v>
      </c>
      <c r="H94" s="19"/>
      <c r="I94" s="19"/>
    </row>
    <row r="95" spans="1:9" ht="0.75" customHeight="1" hidden="1">
      <c r="A95" s="19"/>
      <c r="B95" s="19"/>
      <c r="C95" s="19"/>
      <c r="D95" s="19"/>
      <c r="E95" s="19"/>
      <c r="F95" s="22">
        <v>213</v>
      </c>
      <c r="G95" s="19">
        <v>21000</v>
      </c>
      <c r="H95" s="19"/>
      <c r="I95" s="19"/>
    </row>
    <row r="96" spans="1:9" ht="12.75" customHeight="1" hidden="1">
      <c r="A96" s="22"/>
      <c r="B96" s="21"/>
      <c r="C96" s="21"/>
      <c r="D96" s="21"/>
      <c r="E96" s="21"/>
      <c r="F96" s="22">
        <v>310</v>
      </c>
      <c r="G96" s="19"/>
      <c r="H96" s="19"/>
      <c r="I96" s="19"/>
    </row>
    <row r="97" spans="1:9" ht="12.75" customHeight="1" hidden="1">
      <c r="A97" s="19"/>
      <c r="B97" s="21"/>
      <c r="C97" s="21"/>
      <c r="D97" s="21"/>
      <c r="E97" s="21"/>
      <c r="F97" s="22"/>
      <c r="G97" s="19"/>
      <c r="H97" s="19"/>
      <c r="I97" s="19"/>
    </row>
    <row r="98" spans="1:9" ht="12.75" customHeight="1" hidden="1">
      <c r="A98" s="19"/>
      <c r="B98" s="21"/>
      <c r="C98" s="21"/>
      <c r="D98" s="21"/>
      <c r="E98" s="21"/>
      <c r="F98" s="22"/>
      <c r="G98" s="19"/>
      <c r="H98" s="19"/>
      <c r="I98" s="19"/>
    </row>
    <row r="99" spans="1:9" ht="12.75" customHeight="1" hidden="1">
      <c r="A99" s="19"/>
      <c r="B99" s="21"/>
      <c r="C99" s="21"/>
      <c r="D99" s="21"/>
      <c r="E99" s="21"/>
      <c r="F99" s="22"/>
      <c r="G99" s="19"/>
      <c r="H99" s="19"/>
      <c r="I99" s="19"/>
    </row>
    <row r="100" spans="1:9" ht="12.75" customHeight="1" hidden="1">
      <c r="A100" s="19" t="s">
        <v>9</v>
      </c>
      <c r="B100" s="21"/>
      <c r="C100" s="21"/>
      <c r="D100" s="21"/>
      <c r="E100" s="21"/>
      <c r="F100" s="19"/>
      <c r="G100" s="22">
        <f>SUM(G91:G99)</f>
        <v>419700</v>
      </c>
      <c r="H100" s="22"/>
      <c r="I100" s="22"/>
    </row>
    <row r="101" spans="1:254" ht="12.75" customHeight="1" hidden="1">
      <c r="A101" s="65"/>
      <c r="B101" s="26"/>
      <c r="C101" s="26"/>
      <c r="D101" s="26"/>
      <c r="E101" s="26"/>
      <c r="F101" s="26"/>
      <c r="G101" s="19"/>
      <c r="H101" s="19"/>
      <c r="I101" s="19"/>
      <c r="IT101">
        <f>SUM(A101:IS101)</f>
        <v>0</v>
      </c>
    </row>
    <row r="102" spans="1:9" ht="12.75">
      <c r="A102" s="19" t="s">
        <v>9</v>
      </c>
      <c r="B102" s="21"/>
      <c r="C102" s="21"/>
      <c r="D102" s="21"/>
      <c r="E102" s="21"/>
      <c r="F102" s="22"/>
      <c r="G102" s="22">
        <f>G94</f>
        <v>100000</v>
      </c>
      <c r="H102" s="22">
        <f>SUM(H94:H101)</f>
        <v>0</v>
      </c>
      <c r="I102" s="22">
        <f>SUM(I94:I101)</f>
        <v>0</v>
      </c>
    </row>
    <row r="103" spans="1:9" ht="12" customHeight="1">
      <c r="A103" s="22" t="s">
        <v>35</v>
      </c>
      <c r="B103" s="21" t="s">
        <v>37</v>
      </c>
      <c r="C103" s="21" t="s">
        <v>46</v>
      </c>
      <c r="D103" s="21" t="s">
        <v>47</v>
      </c>
      <c r="E103" s="21" t="s">
        <v>109</v>
      </c>
      <c r="F103" s="22">
        <v>223</v>
      </c>
      <c r="G103" s="19">
        <v>90000</v>
      </c>
      <c r="H103" s="19"/>
      <c r="I103" s="19"/>
    </row>
    <row r="104" spans="1:9" ht="12.75">
      <c r="A104" s="19" t="s">
        <v>9</v>
      </c>
      <c r="B104" s="21"/>
      <c r="C104" s="21"/>
      <c r="D104" s="21"/>
      <c r="E104" s="21"/>
      <c r="F104" s="22"/>
      <c r="G104" s="22">
        <f>G103</f>
        <v>90000</v>
      </c>
      <c r="H104" s="22">
        <f>SUM(H103)</f>
        <v>0</v>
      </c>
      <c r="I104" s="22">
        <f>SUM(I103)</f>
        <v>0</v>
      </c>
    </row>
    <row r="105" spans="1:9" ht="12.75">
      <c r="A105" s="22" t="s">
        <v>86</v>
      </c>
      <c r="B105" s="21" t="s">
        <v>37</v>
      </c>
      <c r="C105" s="21" t="s">
        <v>46</v>
      </c>
      <c r="D105" s="21" t="s">
        <v>87</v>
      </c>
      <c r="E105" s="21" t="s">
        <v>109</v>
      </c>
      <c r="F105" s="19">
        <v>225</v>
      </c>
      <c r="G105" s="19"/>
      <c r="H105" s="19"/>
      <c r="I105" s="19"/>
    </row>
    <row r="106" spans="1:9" ht="12.75">
      <c r="A106" s="19" t="s">
        <v>88</v>
      </c>
      <c r="B106" s="19"/>
      <c r="C106" s="19"/>
      <c r="D106" s="19"/>
      <c r="E106" s="19"/>
      <c r="F106" s="19"/>
      <c r="G106" s="22">
        <f>SUM(G105)</f>
        <v>0</v>
      </c>
      <c r="H106" s="19"/>
      <c r="I106" s="19"/>
    </row>
    <row r="107" spans="1:9" ht="12.75">
      <c r="A107" s="19" t="s">
        <v>89</v>
      </c>
      <c r="B107" s="21" t="s">
        <v>37</v>
      </c>
      <c r="C107" s="21" t="s">
        <v>90</v>
      </c>
      <c r="D107" s="21" t="s">
        <v>91</v>
      </c>
      <c r="E107" s="21" t="s">
        <v>109</v>
      </c>
      <c r="F107" s="19">
        <v>226</v>
      </c>
      <c r="G107" s="19">
        <v>0</v>
      </c>
      <c r="H107" s="19"/>
      <c r="I107" s="19"/>
    </row>
    <row r="108" spans="1:9" ht="12.75">
      <c r="A108" s="19"/>
      <c r="B108" s="21"/>
      <c r="C108" s="21"/>
      <c r="D108" s="21"/>
      <c r="E108" s="21" t="s">
        <v>109</v>
      </c>
      <c r="F108" s="19">
        <v>310</v>
      </c>
      <c r="G108" s="19"/>
      <c r="H108" s="19"/>
      <c r="I108" s="19"/>
    </row>
    <row r="109" spans="1:9" ht="12.75">
      <c r="A109" s="19"/>
      <c r="B109" s="19"/>
      <c r="C109" s="19"/>
      <c r="D109" s="19"/>
      <c r="E109" s="27">
        <v>244</v>
      </c>
      <c r="F109" s="19">
        <v>340</v>
      </c>
      <c r="G109" s="19">
        <v>0</v>
      </c>
      <c r="H109" s="19"/>
      <c r="I109" s="19"/>
    </row>
    <row r="110" spans="1:9" ht="12.75">
      <c r="A110" s="19" t="s">
        <v>88</v>
      </c>
      <c r="B110" s="19"/>
      <c r="C110" s="19"/>
      <c r="D110" s="19"/>
      <c r="E110" s="19"/>
      <c r="F110" s="19"/>
      <c r="G110" s="22">
        <f>SUM(G107:G109)</f>
        <v>0</v>
      </c>
      <c r="H110" s="22">
        <f>SUM(H107:H109)</f>
        <v>0</v>
      </c>
      <c r="I110" s="22">
        <f>SUM(I108:I109)</f>
        <v>0</v>
      </c>
    </row>
    <row r="111" spans="1:9" ht="12.75">
      <c r="A111" s="22" t="s">
        <v>36</v>
      </c>
      <c r="B111" s="21" t="s">
        <v>37</v>
      </c>
      <c r="C111" s="21" t="s">
        <v>82</v>
      </c>
      <c r="D111" s="21" t="s">
        <v>48</v>
      </c>
      <c r="E111" s="21" t="s">
        <v>109</v>
      </c>
      <c r="F111" s="22">
        <v>290</v>
      </c>
      <c r="G111" s="19">
        <v>0</v>
      </c>
      <c r="H111" s="19"/>
      <c r="I111" s="19"/>
    </row>
    <row r="112" spans="1:9" ht="12.75">
      <c r="A112" s="22"/>
      <c r="B112" s="21"/>
      <c r="C112" s="21"/>
      <c r="D112" s="21"/>
      <c r="E112" s="21" t="s">
        <v>109</v>
      </c>
      <c r="F112" s="22">
        <v>340</v>
      </c>
      <c r="G112" s="19"/>
      <c r="H112" s="19"/>
      <c r="I112" s="19"/>
    </row>
    <row r="113" spans="1:9" ht="12.75">
      <c r="A113" s="19" t="s">
        <v>9</v>
      </c>
      <c r="B113" s="21"/>
      <c r="C113" s="21"/>
      <c r="D113" s="21"/>
      <c r="E113" s="21"/>
      <c r="F113" s="22"/>
      <c r="G113" s="22">
        <f>SUM(G111:G112)</f>
        <v>0</v>
      </c>
      <c r="H113" s="22">
        <f>SUM(H111:H112)</f>
        <v>0</v>
      </c>
      <c r="I113" s="22">
        <f>SUM(I111:I112)</f>
        <v>0</v>
      </c>
    </row>
    <row r="114" spans="1:9" ht="12.75">
      <c r="A114" s="22" t="s">
        <v>0</v>
      </c>
      <c r="B114" s="21" t="s">
        <v>37</v>
      </c>
      <c r="C114" s="21" t="s">
        <v>49</v>
      </c>
      <c r="D114" s="21" t="s">
        <v>50</v>
      </c>
      <c r="E114" s="21" t="s">
        <v>113</v>
      </c>
      <c r="F114" s="22">
        <v>211</v>
      </c>
      <c r="G114" s="60">
        <v>42300</v>
      </c>
      <c r="H114" s="19">
        <v>17600</v>
      </c>
      <c r="I114" s="19">
        <v>17599</v>
      </c>
    </row>
    <row r="115" spans="1:9" ht="12.75">
      <c r="A115" s="19"/>
      <c r="B115" s="19"/>
      <c r="C115" s="19"/>
      <c r="D115" s="19"/>
      <c r="E115" s="27">
        <v>131</v>
      </c>
      <c r="F115" s="22">
        <v>213</v>
      </c>
      <c r="G115" s="26">
        <v>12700</v>
      </c>
      <c r="H115" s="19">
        <v>5315</v>
      </c>
      <c r="I115" s="19">
        <v>5315</v>
      </c>
    </row>
    <row r="116" spans="1:9" ht="12.75">
      <c r="A116" s="19"/>
      <c r="B116" s="21"/>
      <c r="C116" s="21"/>
      <c r="D116" s="21"/>
      <c r="E116" s="21" t="s">
        <v>109</v>
      </c>
      <c r="F116" s="22">
        <v>340</v>
      </c>
      <c r="G116" s="60"/>
      <c r="H116" s="19"/>
      <c r="I116" s="19"/>
    </row>
    <row r="117" spans="1:9" ht="12.75">
      <c r="A117" s="66" t="s">
        <v>9</v>
      </c>
      <c r="B117" s="19"/>
      <c r="C117" s="19"/>
      <c r="D117" s="19"/>
      <c r="E117" s="19"/>
      <c r="F117" s="19"/>
      <c r="G117" s="62">
        <f>G114+G115+G116</f>
        <v>55000</v>
      </c>
      <c r="H117" s="22">
        <f>H114+H115+H116</f>
        <v>22915</v>
      </c>
      <c r="I117" s="22">
        <f>I114+I115+I116</f>
        <v>22914</v>
      </c>
    </row>
    <row r="118" spans="1:9" ht="12.75" hidden="1">
      <c r="A118" s="19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61" t="s">
        <v>92</v>
      </c>
      <c r="B119" s="21" t="s">
        <v>37</v>
      </c>
      <c r="C119" s="27">
        <v>412</v>
      </c>
      <c r="D119" s="27">
        <v>3400300</v>
      </c>
      <c r="E119" s="27">
        <v>244</v>
      </c>
      <c r="F119" s="28">
        <v>226</v>
      </c>
      <c r="G119" s="19">
        <v>36800</v>
      </c>
      <c r="H119" s="19">
        <v>35500</v>
      </c>
      <c r="I119" s="19">
        <v>35500</v>
      </c>
    </row>
    <row r="120" spans="1:9" ht="12.75">
      <c r="A120" s="19" t="s">
        <v>88</v>
      </c>
      <c r="B120" s="19"/>
      <c r="C120" s="19"/>
      <c r="D120" s="19"/>
      <c r="E120" s="19"/>
      <c r="F120" s="19"/>
      <c r="G120" s="22">
        <f>G119</f>
        <v>36800</v>
      </c>
      <c r="H120" s="22">
        <f>SUM(H119)</f>
        <v>35500</v>
      </c>
      <c r="I120" s="22">
        <f>SUM(I119)</f>
        <v>35500</v>
      </c>
    </row>
    <row r="121" spans="1:9" ht="12.75">
      <c r="A121" s="22" t="s">
        <v>12</v>
      </c>
      <c r="B121" s="22"/>
      <c r="C121" s="22"/>
      <c r="D121" s="22"/>
      <c r="E121" s="22"/>
      <c r="F121" s="22"/>
      <c r="G121" s="22">
        <f>G65+G66+G69+G76+G86+G93+G102+G104+G106+G110+G113+G117+G120</f>
        <v>2616900</v>
      </c>
      <c r="H121" s="30">
        <f>H65+H66+H69+H76+H86+H93+H102+H104+H110+H113+H117+H120</f>
        <v>686649</v>
      </c>
      <c r="I121" s="22">
        <f>I65+I66+I69+I76+I86+I93+I102+I104+I110+I113+I117+I120</f>
        <v>684479</v>
      </c>
    </row>
    <row r="122" spans="1:10" ht="12.75">
      <c r="A122" s="26"/>
      <c r="B122" s="26"/>
      <c r="C122" s="26"/>
      <c r="D122" s="26"/>
      <c r="E122" s="26"/>
      <c r="F122" s="26"/>
      <c r="G122" s="26"/>
      <c r="H122" s="26"/>
      <c r="I122" s="57"/>
      <c r="J122" s="57"/>
    </row>
    <row r="123" spans="1:10" ht="12.75">
      <c r="A123" s="32" t="s">
        <v>56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3.5" thickBot="1">
      <c r="A124" s="32" t="s">
        <v>57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9" ht="12.75">
      <c r="A125" s="17" t="s">
        <v>68</v>
      </c>
      <c r="B125" s="49"/>
      <c r="C125" s="4" t="s">
        <v>66</v>
      </c>
      <c r="D125" s="17" t="s">
        <v>64</v>
      </c>
      <c r="E125" s="49"/>
      <c r="F125" s="17" t="s">
        <v>63</v>
      </c>
      <c r="G125" s="49"/>
      <c r="H125" s="4" t="s">
        <v>62</v>
      </c>
      <c r="I125" s="4" t="s">
        <v>58</v>
      </c>
    </row>
    <row r="126" spans="1:9" ht="13.5" customHeight="1">
      <c r="A126" s="18" t="s">
        <v>69</v>
      </c>
      <c r="B126" s="41"/>
      <c r="C126" s="5" t="s">
        <v>67</v>
      </c>
      <c r="D126" s="18" t="s">
        <v>65</v>
      </c>
      <c r="E126" s="41"/>
      <c r="F126" s="18"/>
      <c r="G126" s="41"/>
      <c r="H126" s="5" t="s">
        <v>29</v>
      </c>
      <c r="I126" s="5" t="s">
        <v>59</v>
      </c>
    </row>
    <row r="127" spans="1:9" ht="18" customHeight="1">
      <c r="A127" s="18"/>
      <c r="B127" s="41"/>
      <c r="C127" s="5"/>
      <c r="D127" s="18"/>
      <c r="E127" s="41"/>
      <c r="F127" s="18"/>
      <c r="G127" s="41"/>
      <c r="H127" s="5"/>
      <c r="I127" s="5" t="s">
        <v>60</v>
      </c>
    </row>
    <row r="128" spans="1:9" ht="14.25" customHeight="1" thickBot="1">
      <c r="A128" s="67"/>
      <c r="B128" s="53"/>
      <c r="C128" s="68"/>
      <c r="D128" s="67"/>
      <c r="E128" s="53"/>
      <c r="F128" s="67"/>
      <c r="G128" s="53"/>
      <c r="H128" s="68"/>
      <c r="I128" s="68" t="s">
        <v>61</v>
      </c>
    </row>
    <row r="129" spans="1:9" ht="12.75" customHeight="1" thickBot="1">
      <c r="A129" s="97">
        <v>1</v>
      </c>
      <c r="B129" s="130"/>
      <c r="C129" s="69">
        <v>2</v>
      </c>
      <c r="D129" s="97">
        <v>3</v>
      </c>
      <c r="E129" s="130"/>
      <c r="F129" s="97">
        <v>4</v>
      </c>
      <c r="G129" s="130"/>
      <c r="H129" s="69">
        <v>5</v>
      </c>
      <c r="I129" s="69">
        <v>6</v>
      </c>
    </row>
    <row r="130" spans="1:9" ht="12.75">
      <c r="A130" s="17" t="s">
        <v>70</v>
      </c>
      <c r="B130" s="49"/>
      <c r="C130" s="4"/>
      <c r="D130" s="17"/>
      <c r="E130" s="49"/>
      <c r="F130" s="17"/>
      <c r="G130" s="49"/>
      <c r="H130" s="4"/>
      <c r="I130" s="4"/>
    </row>
    <row r="131" spans="1:9" ht="12.75">
      <c r="A131" s="18" t="s">
        <v>71</v>
      </c>
      <c r="B131" s="41"/>
      <c r="C131" s="5"/>
      <c r="D131" s="18"/>
      <c r="E131" s="41"/>
      <c r="F131" s="18"/>
      <c r="G131" s="41"/>
      <c r="H131" s="5"/>
      <c r="I131" s="5"/>
    </row>
    <row r="132" spans="1:9" ht="12.75">
      <c r="A132" s="18" t="s">
        <v>72</v>
      </c>
      <c r="B132" s="41"/>
      <c r="C132" s="5">
        <v>10</v>
      </c>
      <c r="D132" s="131">
        <v>36861.24</v>
      </c>
      <c r="E132" s="132"/>
      <c r="F132" s="133">
        <f>G39</f>
        <v>658577.83</v>
      </c>
      <c r="G132" s="134"/>
      <c r="H132" s="70">
        <f>I121</f>
        <v>684479</v>
      </c>
      <c r="I132" s="71">
        <f>D132+F132-H132</f>
        <v>10960.069999999949</v>
      </c>
    </row>
    <row r="133" spans="1:9" ht="12.75">
      <c r="A133" s="18" t="s">
        <v>73</v>
      </c>
      <c r="B133" s="41"/>
      <c r="C133" s="5"/>
      <c r="D133" s="135"/>
      <c r="E133" s="136"/>
      <c r="F133" s="135"/>
      <c r="G133" s="136"/>
      <c r="H133" s="5"/>
      <c r="I133" s="5"/>
    </row>
    <row r="134" spans="1:9" ht="13.5" thickBot="1">
      <c r="A134" s="67" t="s">
        <v>74</v>
      </c>
      <c r="B134" s="53"/>
      <c r="C134" s="68"/>
      <c r="D134" s="67"/>
      <c r="E134" s="53"/>
      <c r="F134" s="67"/>
      <c r="G134" s="53"/>
      <c r="H134" s="68"/>
      <c r="I134" s="68"/>
    </row>
    <row r="135" spans="1:10" ht="12.75">
      <c r="A135" s="32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32" t="s">
        <v>119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32" t="s">
        <v>120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32"/>
      <c r="B139" s="26"/>
      <c r="C139" s="26"/>
      <c r="D139" s="32"/>
      <c r="E139" s="26"/>
      <c r="F139" s="26"/>
      <c r="G139" s="26"/>
      <c r="H139" s="26"/>
      <c r="I139" s="26"/>
      <c r="J139" s="26"/>
    </row>
    <row r="140" spans="1:10" ht="12.75">
      <c r="A140" s="32" t="s">
        <v>140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32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.75">
      <c r="A142" s="32"/>
      <c r="B142" s="26"/>
      <c r="C142" s="26"/>
      <c r="D142" s="26"/>
      <c r="E142" s="26"/>
      <c r="F142" s="26"/>
      <c r="G142" s="26"/>
      <c r="H142" s="26"/>
      <c r="I142" s="26"/>
      <c r="J142" s="26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2" spans="3:8" ht="12.75">
      <c r="C182" s="11"/>
      <c r="D182" s="11"/>
      <c r="E182" s="11"/>
      <c r="F182" s="11"/>
      <c r="G182" s="11"/>
      <c r="H182" s="11"/>
    </row>
    <row r="187" spans="1:10" ht="12.75">
      <c r="A187" s="1"/>
      <c r="B187" s="1"/>
      <c r="C187" s="1"/>
      <c r="D187" s="1"/>
      <c r="E187" s="9"/>
      <c r="F187" s="9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2"/>
      <c r="F188" s="12"/>
      <c r="G188" s="137"/>
      <c r="H188" s="137"/>
      <c r="I188" s="137"/>
      <c r="J188" s="1"/>
    </row>
    <row r="189" spans="1:10" ht="12.75">
      <c r="A189" s="9"/>
      <c r="B189" s="1"/>
      <c r="C189" s="1"/>
      <c r="D189" s="1"/>
      <c r="E189" s="138"/>
      <c r="F189" s="138"/>
      <c r="G189" s="138"/>
      <c r="H189" s="138"/>
      <c r="I189" s="138"/>
      <c r="J189" s="1"/>
    </row>
    <row r="190" spans="1:10" ht="12.75">
      <c r="A190" s="7"/>
      <c r="B190" s="7"/>
      <c r="C190" s="7"/>
      <c r="D190" s="1"/>
      <c r="E190" s="137"/>
      <c r="F190" s="137"/>
      <c r="G190" s="139"/>
      <c r="H190" s="139"/>
      <c r="I190" s="139"/>
      <c r="J190" s="1"/>
    </row>
    <row r="191" spans="1:10" ht="12.75">
      <c r="A191" s="6"/>
      <c r="B191" s="6"/>
      <c r="C191" s="6"/>
      <c r="D191" s="1"/>
      <c r="E191" s="138"/>
      <c r="F191" s="138"/>
      <c r="G191" s="138"/>
      <c r="H191" s="138"/>
      <c r="I191" s="138"/>
      <c r="J191" s="1"/>
    </row>
    <row r="192" spans="1:10" ht="12.75">
      <c r="A192" s="6"/>
      <c r="B192" s="6"/>
      <c r="C192" s="6"/>
      <c r="D192" s="1"/>
      <c r="E192" s="138"/>
      <c r="F192" s="138"/>
      <c r="G192" s="138"/>
      <c r="H192" s="138"/>
      <c r="I192" s="138"/>
      <c r="J192" s="1"/>
    </row>
    <row r="193" spans="1:10" ht="12.75">
      <c r="A193" s="7"/>
      <c r="B193" s="7"/>
      <c r="C193" s="7"/>
      <c r="D193" s="9"/>
      <c r="E193" s="138"/>
      <c r="F193" s="138"/>
      <c r="G193" s="137"/>
      <c r="H193" s="137"/>
      <c r="I193" s="137"/>
      <c r="J193" s="1"/>
    </row>
    <row r="194" spans="1:10" ht="12.75">
      <c r="A194" s="6"/>
      <c r="B194" s="6"/>
      <c r="C194" s="6"/>
      <c r="D194" s="1"/>
      <c r="E194" s="137"/>
      <c r="F194" s="137"/>
      <c r="G194" s="137"/>
      <c r="H194" s="137"/>
      <c r="I194" s="137"/>
      <c r="J194" s="1"/>
    </row>
    <row r="195" spans="1:10" ht="12.75">
      <c r="A195" s="6"/>
      <c r="B195" s="6"/>
      <c r="C195" s="6"/>
      <c r="D195" s="1"/>
      <c r="E195" s="12"/>
      <c r="F195" s="12"/>
      <c r="G195" s="2"/>
      <c r="H195" s="2"/>
      <c r="I195" s="2"/>
      <c r="J195" s="1"/>
    </row>
    <row r="196" spans="1:10" ht="12.75">
      <c r="A196" s="6"/>
      <c r="B196" s="6"/>
      <c r="C196" s="6"/>
      <c r="D196" s="1"/>
      <c r="E196" s="138"/>
      <c r="F196" s="138"/>
      <c r="G196" s="138"/>
      <c r="H196" s="138"/>
      <c r="I196" s="138"/>
      <c r="J196" s="1"/>
    </row>
    <row r="197" spans="1:10" ht="12.75">
      <c r="A197" s="6"/>
      <c r="B197" s="6"/>
      <c r="C197" s="6"/>
      <c r="D197" s="1"/>
      <c r="E197" s="138"/>
      <c r="F197" s="138"/>
      <c r="G197" s="140"/>
      <c r="H197" s="140"/>
      <c r="I197" s="140"/>
      <c r="J197" s="1"/>
    </row>
    <row r="198" spans="1:10" ht="12.75">
      <c r="A198" s="7"/>
      <c r="B198" s="7"/>
      <c r="C198" s="7"/>
      <c r="D198" s="9"/>
      <c r="E198" s="137"/>
      <c r="F198" s="137"/>
      <c r="G198" s="137"/>
      <c r="H198" s="137"/>
      <c r="I198" s="137"/>
      <c r="J198" s="1"/>
    </row>
    <row r="199" spans="1:10" ht="12.75">
      <c r="A199" s="6"/>
      <c r="B199" s="6"/>
      <c r="C199" s="6"/>
      <c r="D199" s="1"/>
      <c r="E199" s="137"/>
      <c r="F199" s="137"/>
      <c r="G199" s="138"/>
      <c r="H199" s="138"/>
      <c r="I199" s="138"/>
      <c r="J199" s="1"/>
    </row>
    <row r="200" spans="1:10" ht="12.75">
      <c r="A200" s="6"/>
      <c r="B200" s="6"/>
      <c r="C200" s="6"/>
      <c r="D200" s="1"/>
      <c r="E200" s="137"/>
      <c r="F200" s="137"/>
      <c r="G200" s="138"/>
      <c r="H200" s="138"/>
      <c r="I200" s="138"/>
      <c r="J200" s="1"/>
    </row>
    <row r="201" spans="1:10" ht="12.75">
      <c r="A201" s="6"/>
      <c r="B201" s="6"/>
      <c r="C201" s="6"/>
      <c r="D201" s="1"/>
      <c r="E201" s="12"/>
      <c r="F201" s="12"/>
      <c r="G201" s="138"/>
      <c r="H201" s="138"/>
      <c r="I201" s="138"/>
      <c r="J201" s="1"/>
    </row>
    <row r="202" spans="1:10" ht="12.75">
      <c r="A202" s="7"/>
      <c r="B202" s="6"/>
      <c r="C202" s="6"/>
      <c r="D202" s="1"/>
      <c r="E202" s="137"/>
      <c r="F202" s="137"/>
      <c r="G202" s="139"/>
      <c r="H202" s="139"/>
      <c r="I202" s="139"/>
      <c r="J202" s="1"/>
    </row>
    <row r="203" spans="1:10" ht="12.75">
      <c r="A203" s="6"/>
      <c r="B203" s="7"/>
      <c r="C203" s="7"/>
      <c r="D203" s="1"/>
      <c r="E203" s="137"/>
      <c r="F203" s="137"/>
      <c r="G203" s="137"/>
      <c r="H203" s="137"/>
      <c r="I203" s="137"/>
      <c r="J203" s="1"/>
    </row>
    <row r="204" spans="1:10" ht="12.75">
      <c r="A204" s="6"/>
      <c r="B204" s="7"/>
      <c r="C204" s="7"/>
      <c r="D204" s="1"/>
      <c r="E204" s="137"/>
      <c r="F204" s="137"/>
      <c r="G204" s="137"/>
      <c r="H204" s="137"/>
      <c r="I204" s="137"/>
      <c r="J204" s="1"/>
    </row>
    <row r="205" spans="1:10" ht="12.75">
      <c r="A205" s="6"/>
      <c r="B205" s="7"/>
      <c r="C205" s="7"/>
      <c r="D205" s="1"/>
      <c r="E205" s="137"/>
      <c r="F205" s="137"/>
      <c r="G205" s="137"/>
      <c r="H205" s="137"/>
      <c r="I205" s="137"/>
      <c r="J205" s="1"/>
    </row>
    <row r="206" spans="1:10" ht="12.75">
      <c r="A206" s="6"/>
      <c r="B206" s="6"/>
      <c r="C206" s="6"/>
      <c r="D206" s="1"/>
      <c r="E206" s="137"/>
      <c r="F206" s="137"/>
      <c r="G206" s="137"/>
      <c r="H206" s="137"/>
      <c r="I206" s="137"/>
      <c r="J206" s="1"/>
    </row>
    <row r="207" spans="1:10" ht="12.75">
      <c r="A207" s="7"/>
      <c r="B207" s="6"/>
      <c r="C207" s="6"/>
      <c r="D207" s="1"/>
      <c r="E207" s="137"/>
      <c r="F207" s="137"/>
      <c r="G207" s="137"/>
      <c r="H207" s="137"/>
      <c r="I207" s="137"/>
      <c r="J207" s="1"/>
    </row>
    <row r="208" spans="1:10" ht="12.75">
      <c r="A208" s="7"/>
      <c r="B208" s="1"/>
      <c r="C208" s="1"/>
      <c r="D208" s="1"/>
      <c r="E208" s="137"/>
      <c r="F208" s="137"/>
      <c r="G208" s="137"/>
      <c r="H208" s="137"/>
      <c r="I208" s="137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9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8"/>
      <c r="I211" s="8"/>
      <c r="J211" s="8"/>
    </row>
    <row r="212" spans="1:10" ht="12.75">
      <c r="A212" s="1"/>
      <c r="B212" s="1"/>
      <c r="C212" s="1"/>
      <c r="D212" s="1"/>
      <c r="E212" s="1"/>
      <c r="F212" s="1"/>
      <c r="G212" s="8"/>
      <c r="H212" s="8"/>
      <c r="I212" s="8"/>
      <c r="J212" s="8"/>
    </row>
    <row r="213" spans="1:10" ht="12.75">
      <c r="A213" s="1"/>
      <c r="B213" s="1"/>
      <c r="C213" s="1"/>
      <c r="D213" s="1"/>
      <c r="E213" s="1"/>
      <c r="F213" s="1"/>
      <c r="G213" s="8"/>
      <c r="H213" s="8"/>
      <c r="I213" s="8"/>
      <c r="J213" s="1"/>
    </row>
    <row r="214" spans="1:10" ht="12.75">
      <c r="A214" s="1"/>
      <c r="B214" s="1"/>
      <c r="C214" s="1"/>
      <c r="D214" s="1"/>
      <c r="E214" s="1"/>
      <c r="F214" s="1"/>
      <c r="G214" s="8"/>
      <c r="H214" s="8"/>
      <c r="I214" s="8"/>
      <c r="J214" s="1"/>
    </row>
    <row r="215" spans="1:10" ht="12.75">
      <c r="A215" s="1"/>
      <c r="B215" s="1"/>
      <c r="C215" s="1"/>
      <c r="D215" s="1"/>
      <c r="E215" s="1"/>
      <c r="F215" s="1"/>
      <c r="G215" s="8"/>
      <c r="H215" s="8"/>
      <c r="I215" s="8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9"/>
      <c r="B217" s="7"/>
      <c r="C217" s="7"/>
      <c r="D217" s="7"/>
      <c r="E217" s="7"/>
      <c r="F217" s="9"/>
      <c r="G217" s="1"/>
      <c r="H217" s="1"/>
      <c r="I217" s="1"/>
      <c r="J217" s="1"/>
    </row>
    <row r="218" spans="1:10" ht="12.75">
      <c r="A218" s="1"/>
      <c r="B218" s="7"/>
      <c r="C218" s="7"/>
      <c r="D218" s="7"/>
      <c r="E218" s="7"/>
      <c r="F218" s="9"/>
      <c r="G218" s="1"/>
      <c r="H218" s="1"/>
      <c r="I218" s="1"/>
      <c r="J218" s="1"/>
    </row>
    <row r="219" spans="1:10" ht="12.75">
      <c r="A219" s="1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1"/>
      <c r="H221" s="1"/>
      <c r="I221" s="1"/>
      <c r="J221" s="1"/>
    </row>
    <row r="222" spans="1:10" ht="12.75">
      <c r="A222" s="1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1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1"/>
      <c r="H225" s="1"/>
      <c r="I225" s="1"/>
      <c r="J225" s="1"/>
    </row>
    <row r="226" spans="1:10" ht="12.75">
      <c r="A226" s="1"/>
      <c r="B226" s="7"/>
      <c r="C226" s="7"/>
      <c r="D226" s="7"/>
      <c r="E226" s="7"/>
      <c r="F226" s="9"/>
      <c r="G226" s="9"/>
      <c r="H226" s="9"/>
      <c r="I226" s="9"/>
      <c r="J226" s="9"/>
    </row>
    <row r="227" spans="1:10" ht="12.75">
      <c r="A227" s="9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1"/>
      <c r="H228" s="1"/>
      <c r="I228" s="1"/>
      <c r="J228" s="1"/>
    </row>
    <row r="229" spans="1:10" ht="12.75">
      <c r="A229" s="1"/>
      <c r="B229" s="7"/>
      <c r="C229" s="7"/>
      <c r="D229" s="7"/>
      <c r="E229" s="7"/>
      <c r="F229" s="9"/>
      <c r="G229" s="9"/>
      <c r="H229" s="9"/>
      <c r="I229" s="9"/>
      <c r="J229" s="9"/>
    </row>
    <row r="230" spans="1:10" ht="12.75">
      <c r="A230" s="9"/>
      <c r="B230" s="7"/>
      <c r="C230" s="7"/>
      <c r="D230" s="7"/>
      <c r="E230" s="7"/>
      <c r="F230" s="9"/>
      <c r="G230" s="9"/>
      <c r="H230" s="9"/>
      <c r="I230" s="9"/>
      <c r="J230" s="9"/>
    </row>
    <row r="231" spans="1:10" ht="12.75">
      <c r="A231" s="9"/>
      <c r="B231" s="7"/>
      <c r="C231" s="7"/>
      <c r="D231" s="7"/>
      <c r="E231" s="7"/>
      <c r="F231" s="9"/>
      <c r="G231" s="9"/>
      <c r="H231" s="9"/>
      <c r="I231" s="9"/>
      <c r="J231" s="9"/>
    </row>
    <row r="232" spans="1:10" ht="12.75">
      <c r="A232" s="9"/>
      <c r="B232" s="7"/>
      <c r="C232" s="7"/>
      <c r="D232" s="7"/>
      <c r="E232" s="7"/>
      <c r="F232" s="9"/>
      <c r="G232" s="1"/>
      <c r="H232" s="1"/>
      <c r="I232" s="1"/>
      <c r="J232" s="1"/>
    </row>
    <row r="233" spans="1:10" ht="12.75">
      <c r="A233" s="1"/>
      <c r="B233" s="7"/>
      <c r="C233" s="7"/>
      <c r="D233" s="7"/>
      <c r="E233" s="7"/>
      <c r="F233" s="9"/>
      <c r="G233" s="1"/>
      <c r="H233" s="1"/>
      <c r="I233" s="1"/>
      <c r="J233" s="1"/>
    </row>
    <row r="234" spans="1:10" ht="12.75">
      <c r="A234" s="1"/>
      <c r="B234" s="7"/>
      <c r="C234" s="7"/>
      <c r="D234" s="7"/>
      <c r="E234" s="7"/>
      <c r="F234" s="9"/>
      <c r="G234" s="1"/>
      <c r="H234" s="1"/>
      <c r="I234" s="1"/>
      <c r="J234" s="1"/>
    </row>
    <row r="235" spans="1:10" ht="12.75">
      <c r="A235" s="1"/>
      <c r="B235" s="7"/>
      <c r="C235" s="7"/>
      <c r="D235" s="7"/>
      <c r="E235" s="7"/>
      <c r="F235" s="9"/>
      <c r="G235" s="9"/>
      <c r="H235" s="9"/>
      <c r="I235" s="9"/>
      <c r="J235" s="9"/>
    </row>
    <row r="236" spans="1:10" ht="12.75">
      <c r="A236" s="9"/>
      <c r="B236" s="7"/>
      <c r="C236" s="7"/>
      <c r="D236" s="7"/>
      <c r="E236" s="7"/>
      <c r="F236" s="9"/>
      <c r="G236" s="1"/>
      <c r="H236" s="1"/>
      <c r="I236" s="1"/>
      <c r="J236" s="1"/>
    </row>
    <row r="237" spans="1:10" ht="12.75">
      <c r="A237" s="1"/>
      <c r="B237" s="7"/>
      <c r="C237" s="7"/>
      <c r="D237" s="7"/>
      <c r="E237" s="7"/>
      <c r="F237" s="9"/>
      <c r="G237" s="1"/>
      <c r="H237" s="1"/>
      <c r="I237" s="1"/>
      <c r="J237" s="1"/>
    </row>
    <row r="238" spans="1:10" ht="12.75">
      <c r="A238" s="1"/>
      <c r="B238" s="7"/>
      <c r="C238" s="7"/>
      <c r="D238" s="7"/>
      <c r="E238" s="7"/>
      <c r="F238" s="9"/>
      <c r="G238" s="1"/>
      <c r="H238" s="1"/>
      <c r="I238" s="1"/>
      <c r="J238" s="1"/>
    </row>
    <row r="239" spans="1:10" ht="12.75">
      <c r="A239" s="1"/>
      <c r="B239" s="7"/>
      <c r="C239" s="7"/>
      <c r="D239" s="7"/>
      <c r="E239" s="7"/>
      <c r="F239" s="9"/>
      <c r="G239" s="9"/>
      <c r="H239" s="9"/>
      <c r="I239" s="9"/>
      <c r="J239" s="9"/>
    </row>
    <row r="240" spans="1:10" ht="12.75">
      <c r="A240" s="9"/>
      <c r="B240" s="7"/>
      <c r="C240" s="7"/>
      <c r="D240" s="7"/>
      <c r="E240" s="7"/>
      <c r="F240" s="9"/>
      <c r="G240" s="9"/>
      <c r="H240" s="9"/>
      <c r="I240" s="15"/>
      <c r="J240" s="14"/>
    </row>
    <row r="241" spans="1:10" ht="12.75">
      <c r="A241" s="1"/>
      <c r="B241" s="7"/>
      <c r="C241" s="7"/>
      <c r="D241" s="7"/>
      <c r="E241" s="7"/>
      <c r="F241" s="9"/>
      <c r="G241" s="9"/>
      <c r="H241" s="9"/>
      <c r="I241" s="16"/>
      <c r="J241" s="9"/>
    </row>
    <row r="242" spans="1:10" ht="12.75">
      <c r="A242" s="9"/>
      <c r="B242" s="7"/>
      <c r="C242" s="7"/>
      <c r="D242" s="7"/>
      <c r="E242" s="7"/>
      <c r="F242" s="9"/>
      <c r="G242" s="1"/>
      <c r="H242" s="1"/>
      <c r="I242" s="1"/>
      <c r="J242" s="1"/>
    </row>
    <row r="243" spans="1:10" ht="12.75">
      <c r="A243" s="1"/>
      <c r="B243" s="7"/>
      <c r="C243" s="7"/>
      <c r="D243" s="7"/>
      <c r="E243" s="7"/>
      <c r="F243" s="9"/>
      <c r="G243" s="1"/>
      <c r="H243" s="1"/>
      <c r="I243" s="1"/>
      <c r="J243" s="1"/>
    </row>
    <row r="244" spans="1:10" ht="12.75">
      <c r="A244" s="1"/>
      <c r="B244" s="7"/>
      <c r="C244" s="7"/>
      <c r="D244" s="7"/>
      <c r="E244" s="7"/>
      <c r="F244" s="9"/>
      <c r="G244" s="1"/>
      <c r="H244" s="1"/>
      <c r="I244" s="1"/>
      <c r="J244" s="1"/>
    </row>
    <row r="245" spans="1:10" ht="12.75">
      <c r="A245" s="1"/>
      <c r="B245" s="7"/>
      <c r="C245" s="7"/>
      <c r="D245" s="7"/>
      <c r="E245" s="7"/>
      <c r="F245" s="9"/>
      <c r="G245" s="1"/>
      <c r="H245" s="1"/>
      <c r="I245" s="1"/>
      <c r="J245" s="1"/>
    </row>
    <row r="246" spans="1:10" ht="12.75">
      <c r="A246" s="1"/>
      <c r="B246" s="7"/>
      <c r="C246" s="7"/>
      <c r="D246" s="7"/>
      <c r="E246" s="7"/>
      <c r="F246" s="9"/>
      <c r="G246" s="1"/>
      <c r="H246" s="1"/>
      <c r="I246" s="1"/>
      <c r="J246" s="1"/>
    </row>
    <row r="247" spans="1:10" ht="12.75">
      <c r="A247" s="1"/>
      <c r="B247" s="7"/>
      <c r="C247" s="7"/>
      <c r="D247" s="7"/>
      <c r="E247" s="7"/>
      <c r="F247" s="9"/>
      <c r="G247" s="9"/>
      <c r="H247" s="9"/>
      <c r="I247" s="9"/>
      <c r="J247" s="9"/>
    </row>
    <row r="248" spans="1:10" ht="12.75">
      <c r="A248" s="9"/>
      <c r="B248" s="7"/>
      <c r="C248" s="7"/>
      <c r="D248" s="7"/>
      <c r="E248" s="7"/>
      <c r="F248" s="9"/>
      <c r="G248" s="1"/>
      <c r="H248" s="1"/>
      <c r="I248" s="1"/>
      <c r="J248" s="1"/>
    </row>
    <row r="249" spans="1:10" ht="12.75">
      <c r="A249" s="1"/>
      <c r="B249" s="7"/>
      <c r="C249" s="7"/>
      <c r="D249" s="7"/>
      <c r="E249" s="7"/>
      <c r="F249" s="9"/>
      <c r="G249" s="1"/>
      <c r="H249" s="1"/>
      <c r="I249" s="1"/>
      <c r="J249" s="1"/>
    </row>
    <row r="250" spans="1:10" ht="12.75">
      <c r="A250" s="1"/>
      <c r="B250" s="7"/>
      <c r="C250" s="7"/>
      <c r="D250" s="7"/>
      <c r="E250" s="7"/>
      <c r="F250" s="9"/>
      <c r="G250" s="1"/>
      <c r="H250" s="1"/>
      <c r="I250" s="1"/>
      <c r="J250" s="1"/>
    </row>
    <row r="251" spans="1:10" ht="12.75">
      <c r="A251" s="1"/>
      <c r="B251" s="7"/>
      <c r="C251" s="7"/>
      <c r="D251" s="7"/>
      <c r="E251" s="7"/>
      <c r="F251" s="9"/>
      <c r="G251" s="1"/>
      <c r="H251" s="1"/>
      <c r="I251" s="1"/>
      <c r="J251" s="1"/>
    </row>
    <row r="252" spans="1:10" ht="12.75">
      <c r="A252" s="1"/>
      <c r="B252" s="7"/>
      <c r="C252" s="7"/>
      <c r="D252" s="7"/>
      <c r="E252" s="7"/>
      <c r="F252" s="9"/>
      <c r="G252" s="1"/>
      <c r="H252" s="1"/>
      <c r="I252" s="1"/>
      <c r="J252" s="1"/>
    </row>
    <row r="253" spans="1:10" ht="12.75">
      <c r="A253" s="1"/>
      <c r="B253" s="7"/>
      <c r="C253" s="7"/>
      <c r="D253" s="7"/>
      <c r="E253" s="7"/>
      <c r="F253" s="9"/>
      <c r="G253" s="9"/>
      <c r="H253" s="9"/>
      <c r="I253" s="9"/>
      <c r="J253" s="9"/>
    </row>
    <row r="254" spans="1:10" ht="12.75">
      <c r="A254" s="9"/>
      <c r="B254" s="7"/>
      <c r="C254" s="7"/>
      <c r="D254" s="7"/>
      <c r="E254" s="7"/>
      <c r="F254" s="9"/>
      <c r="G254" s="1"/>
      <c r="H254" s="1"/>
      <c r="I254" s="1"/>
      <c r="J254" s="1"/>
    </row>
    <row r="255" spans="1:10" ht="12.75">
      <c r="A255" s="9"/>
      <c r="B255" s="7"/>
      <c r="C255" s="7"/>
      <c r="D255" s="7"/>
      <c r="E255" s="7"/>
      <c r="F255" s="9"/>
      <c r="G255" s="1"/>
      <c r="H255" s="1"/>
      <c r="I255" s="1"/>
      <c r="J255" s="1"/>
    </row>
    <row r="256" spans="1:10" ht="12.75">
      <c r="A256" s="1"/>
      <c r="B256" s="7"/>
      <c r="C256" s="7"/>
      <c r="D256" s="7"/>
      <c r="E256" s="7"/>
      <c r="F256" s="9"/>
      <c r="G256" s="1"/>
      <c r="H256" s="1"/>
      <c r="I256" s="1"/>
      <c r="J256" s="1"/>
    </row>
    <row r="257" spans="1:10" ht="12.75">
      <c r="A257" s="1"/>
      <c r="B257" s="7"/>
      <c r="C257" s="7"/>
      <c r="D257" s="7"/>
      <c r="E257" s="7"/>
      <c r="F257" s="9"/>
      <c r="G257" s="1"/>
      <c r="H257" s="1"/>
      <c r="I257" s="1"/>
      <c r="J257" s="1"/>
    </row>
    <row r="258" spans="1:10" ht="12.75">
      <c r="A258" s="1"/>
      <c r="B258" s="7"/>
      <c r="C258" s="7"/>
      <c r="D258" s="7"/>
      <c r="E258" s="7"/>
      <c r="F258" s="9"/>
      <c r="G258" s="1"/>
      <c r="H258" s="1"/>
      <c r="I258" s="1"/>
      <c r="J258" s="1"/>
    </row>
    <row r="259" spans="1:10" ht="12.75">
      <c r="A259" s="1"/>
      <c r="B259" s="7"/>
      <c r="C259" s="7"/>
      <c r="D259" s="7"/>
      <c r="E259" s="7"/>
      <c r="F259" s="9"/>
      <c r="G259" s="1"/>
      <c r="H259" s="1"/>
      <c r="I259" s="1"/>
      <c r="J259" s="1"/>
    </row>
    <row r="260" spans="1:10" ht="12.75">
      <c r="A260" s="1"/>
      <c r="B260" s="7"/>
      <c r="C260" s="7"/>
      <c r="D260" s="7"/>
      <c r="E260" s="7"/>
      <c r="F260" s="9"/>
      <c r="G260" s="9"/>
      <c r="H260" s="9"/>
      <c r="I260" s="9"/>
      <c r="J260" s="9"/>
    </row>
    <row r="261" spans="1:10" ht="12.75">
      <c r="A261" s="9"/>
      <c r="B261" s="7"/>
      <c r="C261" s="7"/>
      <c r="D261" s="7"/>
      <c r="E261" s="7"/>
      <c r="F261" s="9"/>
      <c r="G261" s="1"/>
      <c r="H261" s="1"/>
      <c r="I261" s="1"/>
      <c r="J261" s="1"/>
    </row>
    <row r="262" spans="1:10" ht="12.75">
      <c r="A262" s="1"/>
      <c r="B262" s="7"/>
      <c r="C262" s="7"/>
      <c r="D262" s="7"/>
      <c r="E262" s="7"/>
      <c r="F262" s="9"/>
      <c r="G262" s="1"/>
      <c r="H262" s="1"/>
      <c r="I262" s="1"/>
      <c r="J262" s="1"/>
    </row>
    <row r="263" spans="1:10" ht="12.75">
      <c r="A263" s="1"/>
      <c r="B263" s="7"/>
      <c r="C263" s="7"/>
      <c r="D263" s="7"/>
      <c r="E263" s="7"/>
      <c r="F263" s="9"/>
      <c r="G263" s="9"/>
      <c r="H263" s="9"/>
      <c r="I263" s="9"/>
      <c r="J263" s="9"/>
    </row>
    <row r="264" spans="1:10" ht="12.75">
      <c r="A264" s="9"/>
      <c r="B264" s="7"/>
      <c r="C264" s="7"/>
      <c r="D264" s="7"/>
      <c r="E264" s="7"/>
      <c r="F264" s="9"/>
      <c r="G264" s="1"/>
      <c r="H264" s="1"/>
      <c r="I264" s="1"/>
      <c r="J264" s="1"/>
    </row>
    <row r="265" spans="1:10" ht="12.75">
      <c r="A265" s="1"/>
      <c r="B265" s="7"/>
      <c r="C265" s="7"/>
      <c r="D265" s="7"/>
      <c r="E265" s="7"/>
      <c r="F265" s="9"/>
      <c r="G265" s="1"/>
      <c r="H265" s="1"/>
      <c r="I265" s="1"/>
      <c r="J265" s="1"/>
    </row>
    <row r="266" spans="1:10" ht="12.75">
      <c r="A266" s="1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13"/>
      <c r="J267" s="9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1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38"/>
      <c r="B276" s="138"/>
      <c r="C276" s="2"/>
      <c r="D276" s="138"/>
      <c r="E276" s="138"/>
      <c r="F276" s="138"/>
      <c r="G276" s="138"/>
      <c r="H276" s="2"/>
      <c r="I276" s="2"/>
      <c r="J276" s="2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37"/>
      <c r="E279" s="137"/>
      <c r="F279" s="137"/>
      <c r="G279" s="137"/>
      <c r="H279" s="12"/>
      <c r="I279" s="9"/>
      <c r="J279" s="9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</sheetData>
  <sheetProtection/>
  <mergeCells count="81">
    <mergeCell ref="E14:F14"/>
    <mergeCell ref="E15:F15"/>
    <mergeCell ref="A16:D16"/>
    <mergeCell ref="E17:F17"/>
    <mergeCell ref="E18:F18"/>
    <mergeCell ref="E19:F19"/>
    <mergeCell ref="E20:F20"/>
    <mergeCell ref="E21:F21"/>
    <mergeCell ref="E22:F22"/>
    <mergeCell ref="A23:D23"/>
    <mergeCell ref="E23:F23"/>
    <mergeCell ref="E24:F24"/>
    <mergeCell ref="E25:F25"/>
    <mergeCell ref="E26:F26"/>
    <mergeCell ref="E27:F27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E33:F33"/>
    <mergeCell ref="E34:F34"/>
    <mergeCell ref="E35:F35"/>
    <mergeCell ref="E36:F36"/>
    <mergeCell ref="E37:F37"/>
    <mergeCell ref="E38:F38"/>
    <mergeCell ref="E39:F39"/>
    <mergeCell ref="A129:B129"/>
    <mergeCell ref="D129:E129"/>
    <mergeCell ref="F129:G129"/>
    <mergeCell ref="D132:E132"/>
    <mergeCell ref="F132:G132"/>
    <mergeCell ref="D133:E133"/>
    <mergeCell ref="F133:G133"/>
    <mergeCell ref="G188:I188"/>
    <mergeCell ref="E189:F189"/>
    <mergeCell ref="G189:I189"/>
    <mergeCell ref="E190:F190"/>
    <mergeCell ref="G190:I190"/>
    <mergeCell ref="E191:F191"/>
    <mergeCell ref="G191:I191"/>
    <mergeCell ref="E192:F192"/>
    <mergeCell ref="G192:I192"/>
    <mergeCell ref="E193:F193"/>
    <mergeCell ref="G193:I193"/>
    <mergeCell ref="E194:F194"/>
    <mergeCell ref="G194:I194"/>
    <mergeCell ref="E196:F196"/>
    <mergeCell ref="G196:I196"/>
    <mergeCell ref="E197:F197"/>
    <mergeCell ref="G197:I197"/>
    <mergeCell ref="E198:F198"/>
    <mergeCell ref="G198:I198"/>
    <mergeCell ref="E199:F199"/>
    <mergeCell ref="G199:I199"/>
    <mergeCell ref="E200:F200"/>
    <mergeCell ref="G200:I200"/>
    <mergeCell ref="G201:I201"/>
    <mergeCell ref="E202:F202"/>
    <mergeCell ref="G202:I202"/>
    <mergeCell ref="E203:F203"/>
    <mergeCell ref="G203:I203"/>
    <mergeCell ref="E204:F204"/>
    <mergeCell ref="G204:I204"/>
    <mergeCell ref="E205:F205"/>
    <mergeCell ref="G205:I205"/>
    <mergeCell ref="E206:F206"/>
    <mergeCell ref="G206:I206"/>
    <mergeCell ref="E207:F207"/>
    <mergeCell ref="G207:I207"/>
    <mergeCell ref="E208:F208"/>
    <mergeCell ref="G208:I208"/>
    <mergeCell ref="A276:B276"/>
    <mergeCell ref="D276:E276"/>
    <mergeCell ref="F276:G276"/>
    <mergeCell ref="D279:E279"/>
    <mergeCell ref="F279:G279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T572"/>
  <sheetViews>
    <sheetView zoomScale="112" zoomScaleNormal="112" zoomScalePageLayoutView="0" workbookViewId="0" topLeftCell="A58">
      <selection activeCell="G94" sqref="G94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7.625" style="0" customWidth="1"/>
    <col min="5" max="5" width="4.125" style="0" customWidth="1"/>
    <col min="6" max="6" width="8.25390625" style="0" customWidth="1"/>
    <col min="7" max="7" width="12.3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84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142</v>
      </c>
      <c r="E6" s="20"/>
      <c r="F6" s="20"/>
      <c r="G6" s="20"/>
      <c r="H6" s="20"/>
      <c r="I6" s="20"/>
      <c r="J6" s="20"/>
    </row>
    <row r="7" spans="1:10" ht="12.75">
      <c r="A7" s="20" t="s">
        <v>114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52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54</v>
      </c>
      <c r="F12" s="32"/>
      <c r="G12" s="26"/>
      <c r="H12" s="26"/>
      <c r="I12" s="26"/>
      <c r="J12" s="8"/>
    </row>
    <row r="13" spans="1:7" ht="13.5" thickBot="1">
      <c r="A13" s="33" t="s">
        <v>2</v>
      </c>
      <c r="B13" s="34"/>
      <c r="C13" s="34"/>
      <c r="D13" s="34"/>
      <c r="E13" s="31" t="s">
        <v>13</v>
      </c>
      <c r="F13" s="78"/>
      <c r="G13" s="77" t="s">
        <v>105</v>
      </c>
    </row>
    <row r="14" spans="1:7" ht="13.5" thickBot="1">
      <c r="A14" s="35" t="s">
        <v>3</v>
      </c>
      <c r="B14" s="34"/>
      <c r="C14" s="34"/>
      <c r="D14" s="36"/>
      <c r="E14" s="97"/>
      <c r="F14" s="142"/>
      <c r="G14" s="84"/>
    </row>
    <row r="15" spans="1:7" ht="13.5" thickBot="1">
      <c r="A15" s="37" t="s">
        <v>4</v>
      </c>
      <c r="B15" s="38"/>
      <c r="C15" s="38"/>
      <c r="D15" s="36"/>
      <c r="E15" s="99">
        <v>18000</v>
      </c>
      <c r="F15" s="108"/>
      <c r="G15" s="85">
        <v>7942.14</v>
      </c>
    </row>
    <row r="16" spans="1:7" ht="13.5" thickBot="1">
      <c r="A16" s="146" t="s">
        <v>107</v>
      </c>
      <c r="B16" s="147"/>
      <c r="C16" s="147"/>
      <c r="D16" s="148"/>
      <c r="E16" s="29"/>
      <c r="F16" s="79"/>
      <c r="G16" s="85">
        <v>132.72</v>
      </c>
    </row>
    <row r="17" spans="1:7" ht="13.5" thickBot="1">
      <c r="A17" s="37" t="s">
        <v>4</v>
      </c>
      <c r="B17" s="38"/>
      <c r="C17" s="38"/>
      <c r="D17" s="36"/>
      <c r="E17" s="99">
        <f>SUM(E15:E16)</f>
        <v>18000</v>
      </c>
      <c r="F17" s="108"/>
      <c r="G17" s="85">
        <f>G15+G16</f>
        <v>8074.860000000001</v>
      </c>
    </row>
    <row r="18" spans="1:7" ht="13.5" thickBot="1">
      <c r="A18" s="39" t="s">
        <v>5</v>
      </c>
      <c r="B18" s="40"/>
      <c r="C18" s="40"/>
      <c r="D18" s="41"/>
      <c r="E18" s="104"/>
      <c r="F18" s="143"/>
      <c r="G18" s="84"/>
    </row>
    <row r="19" spans="1:7" ht="13.5" thickBot="1">
      <c r="A19" s="42" t="s">
        <v>79</v>
      </c>
      <c r="B19" s="43"/>
      <c r="C19" s="43"/>
      <c r="D19" s="36"/>
      <c r="E19" s="104"/>
      <c r="F19" s="143"/>
      <c r="G19" s="84"/>
    </row>
    <row r="20" spans="1:7" ht="13.5" thickBot="1">
      <c r="A20" s="44" t="s">
        <v>6</v>
      </c>
      <c r="B20" s="45"/>
      <c r="C20" s="45"/>
      <c r="D20" s="46"/>
      <c r="E20" s="99">
        <v>0</v>
      </c>
      <c r="F20" s="108"/>
      <c r="G20" s="85">
        <v>961.62</v>
      </c>
    </row>
    <row r="21" spans="1:7" ht="13.5" thickBot="1">
      <c r="A21" s="47" t="s">
        <v>7</v>
      </c>
      <c r="B21" s="48"/>
      <c r="C21" s="48"/>
      <c r="D21" s="49"/>
      <c r="E21" s="99">
        <v>107000</v>
      </c>
      <c r="F21" s="108"/>
      <c r="G21" s="85">
        <v>22095.23</v>
      </c>
    </row>
    <row r="22" spans="1:7" ht="13.5" thickBot="1">
      <c r="A22" s="50" t="s">
        <v>129</v>
      </c>
      <c r="B22" s="50"/>
      <c r="C22" s="50"/>
      <c r="D22" s="19"/>
      <c r="E22" s="107"/>
      <c r="F22" s="143"/>
      <c r="G22" s="84">
        <v>132107.09</v>
      </c>
    </row>
    <row r="23" spans="1:7" ht="13.5" thickBot="1">
      <c r="A23" s="116" t="s">
        <v>137</v>
      </c>
      <c r="B23" s="117"/>
      <c r="C23" s="117"/>
      <c r="D23" s="118"/>
      <c r="E23" s="107"/>
      <c r="F23" s="143"/>
      <c r="G23" s="84">
        <v>-7280.65</v>
      </c>
    </row>
    <row r="24" spans="1:7" ht="13.5" thickBot="1">
      <c r="A24" s="51" t="s">
        <v>131</v>
      </c>
      <c r="B24" s="52"/>
      <c r="C24" s="52"/>
      <c r="D24" s="53"/>
      <c r="E24" s="104"/>
      <c r="F24" s="143"/>
      <c r="G24" s="86">
        <v>96977.79</v>
      </c>
    </row>
    <row r="25" spans="1:7" ht="13.5" thickBot="1">
      <c r="A25" s="54" t="s">
        <v>136</v>
      </c>
      <c r="B25" s="55"/>
      <c r="C25" s="55"/>
      <c r="D25" s="56"/>
      <c r="E25" s="104"/>
      <c r="F25" s="143"/>
      <c r="G25" s="86">
        <v>7052.24</v>
      </c>
    </row>
    <row r="26" spans="1:7" ht="13.5" thickBot="1">
      <c r="A26" s="44" t="s">
        <v>75</v>
      </c>
      <c r="B26" s="45"/>
      <c r="C26" s="45"/>
      <c r="D26" s="46"/>
      <c r="E26" s="99">
        <v>600000</v>
      </c>
      <c r="F26" s="108"/>
      <c r="G26" s="85">
        <f>G22+G23+G24+G25</f>
        <v>228856.46999999997</v>
      </c>
    </row>
    <row r="27" spans="1:7" ht="13.5" thickBot="1">
      <c r="A27" s="42" t="s">
        <v>121</v>
      </c>
      <c r="B27" s="43"/>
      <c r="C27" s="43"/>
      <c r="D27" s="36"/>
      <c r="E27" s="99">
        <v>500000</v>
      </c>
      <c r="F27" s="108"/>
      <c r="G27" s="85"/>
    </row>
    <row r="28" spans="1:7" ht="12.75">
      <c r="A28" s="93" t="s">
        <v>95</v>
      </c>
      <c r="B28" s="94"/>
      <c r="C28" s="94" t="s">
        <v>101</v>
      </c>
      <c r="D28" s="95"/>
      <c r="E28" s="109"/>
      <c r="F28" s="144"/>
      <c r="G28" s="77">
        <v>45603</v>
      </c>
    </row>
    <row r="29" spans="1:7" ht="12.75">
      <c r="A29" s="116" t="s">
        <v>93</v>
      </c>
      <c r="B29" s="117"/>
      <c r="C29" s="117"/>
      <c r="D29" s="118"/>
      <c r="E29" s="114"/>
      <c r="F29" s="145"/>
      <c r="G29" s="84"/>
    </row>
    <row r="30" spans="1:7" ht="13.5" thickBot="1">
      <c r="A30" s="119" t="s">
        <v>85</v>
      </c>
      <c r="B30" s="120"/>
      <c r="C30" s="120"/>
      <c r="D30" s="121"/>
      <c r="E30" s="122"/>
      <c r="F30" s="141"/>
      <c r="G30" s="84"/>
    </row>
    <row r="31" spans="1:7" ht="13.5" thickBot="1">
      <c r="A31" s="124" t="s">
        <v>94</v>
      </c>
      <c r="B31" s="125"/>
      <c r="C31" s="125"/>
      <c r="D31" s="126"/>
      <c r="E31" s="99"/>
      <c r="F31" s="108"/>
      <c r="G31" s="84"/>
    </row>
    <row r="32" spans="1:7" ht="13.5" thickBot="1">
      <c r="A32" s="127" t="s">
        <v>103</v>
      </c>
      <c r="B32" s="128"/>
      <c r="C32" s="128"/>
      <c r="D32" s="129"/>
      <c r="E32" s="97"/>
      <c r="F32" s="142"/>
      <c r="G32" s="77"/>
    </row>
    <row r="33" spans="1:7" ht="13.5" thickBot="1">
      <c r="A33" s="44" t="s">
        <v>9</v>
      </c>
      <c r="B33" s="40"/>
      <c r="C33" s="40"/>
      <c r="D33" s="41"/>
      <c r="E33" s="99">
        <f>E17+E20+E21+E26+E27</f>
        <v>1225000</v>
      </c>
      <c r="F33" s="108"/>
      <c r="G33" s="85">
        <f>G17+G20+G21+G26+G28</f>
        <v>305591.17999999993</v>
      </c>
    </row>
    <row r="34" spans="1:7" ht="13.5" thickBot="1">
      <c r="A34" s="42" t="s">
        <v>116</v>
      </c>
      <c r="B34" s="38"/>
      <c r="C34" s="38"/>
      <c r="D34" s="36"/>
      <c r="E34" s="99">
        <v>1292000</v>
      </c>
      <c r="F34" s="108"/>
      <c r="G34" s="85">
        <v>463000</v>
      </c>
    </row>
    <row r="35" spans="1:7" ht="13.5" thickBot="1">
      <c r="A35" s="39" t="s">
        <v>10</v>
      </c>
      <c r="B35" s="45"/>
      <c r="C35" s="45"/>
      <c r="D35" s="41"/>
      <c r="E35" s="99">
        <v>55000</v>
      </c>
      <c r="F35" s="108"/>
      <c r="G35" s="85">
        <v>28000</v>
      </c>
    </row>
    <row r="36" spans="1:7" ht="13.5" thickBot="1">
      <c r="A36" s="42" t="s">
        <v>11</v>
      </c>
      <c r="B36" s="38"/>
      <c r="C36" s="38"/>
      <c r="D36" s="36"/>
      <c r="E36" s="99">
        <v>8000</v>
      </c>
      <c r="F36" s="108"/>
      <c r="G36" s="85"/>
    </row>
    <row r="37" spans="1:7" ht="13.5" thickBot="1">
      <c r="A37" s="39" t="s">
        <v>106</v>
      </c>
      <c r="B37" s="40"/>
      <c r="C37" s="40"/>
      <c r="D37" s="41"/>
      <c r="E37" s="99">
        <v>0</v>
      </c>
      <c r="F37" s="108"/>
      <c r="G37" s="85"/>
    </row>
    <row r="38" spans="1:7" ht="13.5" thickBot="1">
      <c r="A38" s="37" t="s">
        <v>9</v>
      </c>
      <c r="B38" s="43"/>
      <c r="C38" s="43"/>
      <c r="D38" s="36"/>
      <c r="E38" s="99">
        <f>SUM(E34:E37)</f>
        <v>1355000</v>
      </c>
      <c r="F38" s="108"/>
      <c r="G38" s="85">
        <f>G34+G35+G36+G37</f>
        <v>491000</v>
      </c>
    </row>
    <row r="39" spans="1:7" ht="13.5" thickBot="1">
      <c r="A39" s="37" t="s">
        <v>12</v>
      </c>
      <c r="B39" s="34"/>
      <c r="C39" s="34"/>
      <c r="D39" s="36"/>
      <c r="E39" s="99">
        <f>E33+E38</f>
        <v>2580000</v>
      </c>
      <c r="F39" s="108"/>
      <c r="G39" s="85">
        <f>G33+G38</f>
        <v>796591.1799999999</v>
      </c>
    </row>
    <row r="40" spans="1:10" ht="12.75">
      <c r="A40" s="45"/>
      <c r="B40" s="8"/>
      <c r="C40" s="8"/>
      <c r="D40" s="8"/>
      <c r="E40" s="58"/>
      <c r="F40" s="58"/>
      <c r="G40" s="59"/>
      <c r="H40" s="59"/>
      <c r="I40" s="58"/>
      <c r="J40" s="8"/>
    </row>
    <row r="41" spans="1:10" ht="12.75">
      <c r="A41" s="26"/>
      <c r="B41" s="26"/>
      <c r="C41" s="26"/>
      <c r="D41" s="26"/>
      <c r="E41" s="32" t="s">
        <v>55</v>
      </c>
      <c r="F41" s="26"/>
      <c r="G41" s="26"/>
      <c r="H41" s="26"/>
      <c r="I41" s="26"/>
      <c r="J41" s="26"/>
    </row>
    <row r="42" spans="1:10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9" ht="13.5" thickBot="1">
      <c r="A43" s="4" t="s">
        <v>17</v>
      </c>
      <c r="B43" s="33"/>
      <c r="C43" s="34"/>
      <c r="D43" s="34"/>
      <c r="E43" s="34"/>
      <c r="F43" s="36"/>
      <c r="G43" s="4" t="s">
        <v>24</v>
      </c>
      <c r="H43" s="4" t="s">
        <v>98</v>
      </c>
      <c r="I43" s="74" t="s">
        <v>97</v>
      </c>
    </row>
    <row r="44" spans="1:9" ht="12.75">
      <c r="A44" s="5" t="s">
        <v>18</v>
      </c>
      <c r="B44" s="4" t="s">
        <v>14</v>
      </c>
      <c r="C44" s="4" t="s">
        <v>14</v>
      </c>
      <c r="D44" s="4" t="s">
        <v>14</v>
      </c>
      <c r="E44" s="4" t="s">
        <v>14</v>
      </c>
      <c r="F44" s="17" t="s">
        <v>14</v>
      </c>
      <c r="G44" s="5" t="s">
        <v>25</v>
      </c>
      <c r="H44" s="5" t="s">
        <v>99</v>
      </c>
      <c r="I44" s="75" t="s">
        <v>29</v>
      </c>
    </row>
    <row r="45" spans="1:9" ht="12.75">
      <c r="A45" s="5" t="s">
        <v>20</v>
      </c>
      <c r="B45" s="5" t="s">
        <v>15</v>
      </c>
      <c r="C45" s="5" t="s">
        <v>16</v>
      </c>
      <c r="D45" s="5" t="s">
        <v>21</v>
      </c>
      <c r="E45" s="5" t="s">
        <v>22</v>
      </c>
      <c r="F45" s="18" t="s">
        <v>23</v>
      </c>
      <c r="G45" s="5" t="s">
        <v>26</v>
      </c>
      <c r="H45" s="72"/>
      <c r="I45" s="75"/>
    </row>
    <row r="46" spans="1:9" ht="12.75">
      <c r="A46" s="5" t="s">
        <v>19</v>
      </c>
      <c r="B46" s="5"/>
      <c r="C46" s="5"/>
      <c r="D46" s="5"/>
      <c r="E46" s="5"/>
      <c r="F46" s="18"/>
      <c r="G46" s="5" t="s">
        <v>27</v>
      </c>
      <c r="H46" s="5"/>
      <c r="I46" s="75"/>
    </row>
    <row r="47" spans="1:9" ht="12.75">
      <c r="A47" s="5"/>
      <c r="B47" s="5"/>
      <c r="C47" s="5"/>
      <c r="D47" s="5"/>
      <c r="E47" s="5"/>
      <c r="F47" s="18"/>
      <c r="G47" s="5" t="s">
        <v>28</v>
      </c>
      <c r="H47" s="5"/>
      <c r="I47" s="75"/>
    </row>
    <row r="48" spans="1:9" ht="12.75">
      <c r="A48" s="22" t="s">
        <v>30</v>
      </c>
      <c r="B48" s="21" t="s">
        <v>37</v>
      </c>
      <c r="C48" s="21" t="s">
        <v>38</v>
      </c>
      <c r="D48" s="21" t="s">
        <v>39</v>
      </c>
      <c r="E48" s="21" t="s">
        <v>108</v>
      </c>
      <c r="F48" s="22">
        <v>211</v>
      </c>
      <c r="G48" s="19">
        <v>637000</v>
      </c>
      <c r="H48" s="19">
        <v>133668</v>
      </c>
      <c r="I48" s="19">
        <v>133668</v>
      </c>
    </row>
    <row r="49" spans="1:9" ht="12.75">
      <c r="A49" s="19"/>
      <c r="B49" s="21"/>
      <c r="C49" s="21"/>
      <c r="D49" s="21"/>
      <c r="E49" s="21" t="s">
        <v>108</v>
      </c>
      <c r="F49" s="22">
        <v>213</v>
      </c>
      <c r="G49" s="19">
        <v>193000</v>
      </c>
      <c r="H49" s="19">
        <v>60521</v>
      </c>
      <c r="I49" s="19">
        <v>60373</v>
      </c>
    </row>
    <row r="50" spans="1:9" ht="12" customHeight="1">
      <c r="A50" s="19"/>
      <c r="B50" s="21"/>
      <c r="C50" s="21"/>
      <c r="D50" s="21"/>
      <c r="E50" s="21" t="s">
        <v>109</v>
      </c>
      <c r="F50" s="22">
        <v>221</v>
      </c>
      <c r="G50" s="19">
        <v>57600</v>
      </c>
      <c r="H50" s="19">
        <v>3400</v>
      </c>
      <c r="I50" s="19">
        <v>3400</v>
      </c>
    </row>
    <row r="51" spans="1:9" ht="12.75" customHeight="1" hidden="1">
      <c r="A51" s="19"/>
      <c r="B51" s="21"/>
      <c r="C51" s="21"/>
      <c r="D51" s="21"/>
      <c r="E51" s="21"/>
      <c r="F51" s="22">
        <v>221</v>
      </c>
      <c r="G51" s="19">
        <v>18000</v>
      </c>
      <c r="H51" s="19"/>
      <c r="I51" s="19"/>
    </row>
    <row r="52" spans="1:9" ht="11.25" customHeight="1">
      <c r="A52" s="19"/>
      <c r="B52" s="21"/>
      <c r="C52" s="21"/>
      <c r="D52" s="21"/>
      <c r="E52" s="21" t="s">
        <v>109</v>
      </c>
      <c r="F52" s="22">
        <v>222</v>
      </c>
      <c r="G52" s="19">
        <v>56100</v>
      </c>
      <c r="H52" s="19">
        <v>22500</v>
      </c>
      <c r="I52" s="19">
        <v>22500</v>
      </c>
    </row>
    <row r="53" spans="1:9" ht="12.75" customHeight="1" hidden="1">
      <c r="A53" s="19"/>
      <c r="B53" s="21"/>
      <c r="C53" s="21"/>
      <c r="D53" s="21"/>
      <c r="E53" s="21"/>
      <c r="F53" s="22">
        <v>226</v>
      </c>
      <c r="G53" s="19">
        <v>221000</v>
      </c>
      <c r="H53" s="19"/>
      <c r="I53" s="19"/>
    </row>
    <row r="54" spans="1:9" ht="12.75">
      <c r="A54" s="19"/>
      <c r="B54" s="21"/>
      <c r="C54" s="21"/>
      <c r="D54" s="21"/>
      <c r="E54" s="21" t="s">
        <v>109</v>
      </c>
      <c r="F54" s="22">
        <v>225</v>
      </c>
      <c r="G54" s="19">
        <v>0</v>
      </c>
      <c r="H54" s="19"/>
      <c r="I54" s="19"/>
    </row>
    <row r="55" spans="1:9" ht="12.75">
      <c r="A55" s="19"/>
      <c r="B55" s="21"/>
      <c r="C55" s="21"/>
      <c r="D55" s="21"/>
      <c r="E55" s="21" t="s">
        <v>109</v>
      </c>
      <c r="F55" s="22">
        <v>226</v>
      </c>
      <c r="G55" s="19">
        <v>30000</v>
      </c>
      <c r="H55" s="19"/>
      <c r="I55" s="19"/>
    </row>
    <row r="56" spans="1:9" ht="12.75">
      <c r="A56" s="19"/>
      <c r="B56" s="21"/>
      <c r="C56" s="21"/>
      <c r="D56" s="21"/>
      <c r="E56" s="21" t="s">
        <v>110</v>
      </c>
      <c r="F56" s="22">
        <v>290</v>
      </c>
      <c r="G56" s="19">
        <v>10000</v>
      </c>
      <c r="H56" s="19"/>
      <c r="I56" s="19"/>
    </row>
    <row r="57" spans="1:9" ht="12.75">
      <c r="A57" s="19"/>
      <c r="B57" s="21"/>
      <c r="C57" s="21"/>
      <c r="D57" s="21"/>
      <c r="E57" s="21" t="s">
        <v>109</v>
      </c>
      <c r="F57" s="22">
        <v>290</v>
      </c>
      <c r="G57" s="19">
        <v>0</v>
      </c>
      <c r="H57" s="19"/>
      <c r="I57" s="19"/>
    </row>
    <row r="58" spans="1:9" ht="12.75">
      <c r="A58" s="19"/>
      <c r="B58" s="19"/>
      <c r="C58" s="19"/>
      <c r="D58" s="19"/>
      <c r="E58" s="27">
        <v>244</v>
      </c>
      <c r="F58" s="23">
        <v>310</v>
      </c>
      <c r="G58" s="61">
        <v>0</v>
      </c>
      <c r="H58" s="19"/>
      <c r="I58" s="19"/>
    </row>
    <row r="59" spans="1:9" ht="12.75">
      <c r="A59" s="19"/>
      <c r="B59" s="19"/>
      <c r="C59" s="19"/>
      <c r="D59" s="19"/>
      <c r="E59" s="27">
        <v>244</v>
      </c>
      <c r="F59" s="22">
        <v>340</v>
      </c>
      <c r="G59" s="19">
        <v>50000</v>
      </c>
      <c r="H59" s="19">
        <v>8000</v>
      </c>
      <c r="I59" s="19">
        <v>8000</v>
      </c>
    </row>
    <row r="60" spans="1:9" ht="12.75" customHeight="1" hidden="1">
      <c r="A60" s="22"/>
      <c r="B60" s="21"/>
      <c r="C60" s="21"/>
      <c r="D60" s="21"/>
      <c r="E60" s="21"/>
      <c r="F60" s="22"/>
      <c r="G60" s="19"/>
      <c r="H60" s="19"/>
      <c r="I60" s="19"/>
    </row>
    <row r="61" spans="1:9" ht="12.75" customHeight="1" hidden="1">
      <c r="A61" s="19"/>
      <c r="B61" s="21"/>
      <c r="C61" s="21"/>
      <c r="D61" s="21"/>
      <c r="E61" s="21"/>
      <c r="F61" s="22"/>
      <c r="G61" s="19"/>
      <c r="H61" s="19"/>
      <c r="I61" s="19"/>
    </row>
    <row r="62" spans="1:9" ht="12.75" customHeight="1" hidden="1">
      <c r="A62" s="19"/>
      <c r="B62" s="21"/>
      <c r="C62" s="21"/>
      <c r="D62" s="21"/>
      <c r="E62" s="21"/>
      <c r="F62" s="22"/>
      <c r="G62" s="19"/>
      <c r="H62" s="19"/>
      <c r="I62" s="19"/>
    </row>
    <row r="63" spans="1:9" ht="12.75" customHeight="1" hidden="1">
      <c r="A63" s="19"/>
      <c r="B63" s="21"/>
      <c r="C63" s="21"/>
      <c r="D63" s="21"/>
      <c r="E63" s="21"/>
      <c r="F63" s="22"/>
      <c r="G63" s="22"/>
      <c r="H63" s="22"/>
      <c r="I63" s="22"/>
    </row>
    <row r="64" spans="1:9" ht="12.75" customHeight="1" hidden="1">
      <c r="A64" s="22"/>
      <c r="B64" s="21"/>
      <c r="C64" s="21"/>
      <c r="D64" s="21"/>
      <c r="E64" s="21"/>
      <c r="F64" s="22"/>
      <c r="G64" s="22"/>
      <c r="H64" s="22"/>
      <c r="I64" s="22"/>
    </row>
    <row r="65" spans="1:9" ht="12.75">
      <c r="A65" s="19" t="s">
        <v>9</v>
      </c>
      <c r="B65" s="21"/>
      <c r="C65" s="21"/>
      <c r="D65" s="21"/>
      <c r="E65" s="21"/>
      <c r="F65" s="22"/>
      <c r="G65" s="22">
        <f>G48+G49+G50+G52+G54+G55+G56+G57+G58+G59</f>
        <v>1033700</v>
      </c>
      <c r="H65" s="22">
        <f>SUM(H48:H64)</f>
        <v>228089</v>
      </c>
      <c r="I65" s="22">
        <f>I48+I49+I50+I52+I54+I55+I57+I59</f>
        <v>227941</v>
      </c>
    </row>
    <row r="66" spans="1:9" ht="12.75">
      <c r="A66" s="22" t="s">
        <v>31</v>
      </c>
      <c r="B66" s="21" t="s">
        <v>37</v>
      </c>
      <c r="C66" s="21" t="s">
        <v>115</v>
      </c>
      <c r="D66" s="21" t="s">
        <v>40</v>
      </c>
      <c r="E66" s="21" t="s">
        <v>111</v>
      </c>
      <c r="F66" s="22">
        <v>290</v>
      </c>
      <c r="G66" s="22">
        <v>50000</v>
      </c>
      <c r="H66" s="22">
        <v>0</v>
      </c>
      <c r="I66" s="22">
        <v>0</v>
      </c>
    </row>
    <row r="67" spans="1:9" ht="12.75">
      <c r="A67" s="22" t="s">
        <v>1</v>
      </c>
      <c r="B67" s="21" t="s">
        <v>37</v>
      </c>
      <c r="C67" s="21" t="s">
        <v>77</v>
      </c>
      <c r="D67" s="21" t="s">
        <v>41</v>
      </c>
      <c r="E67" s="21" t="s">
        <v>109</v>
      </c>
      <c r="F67" s="22">
        <v>226</v>
      </c>
      <c r="G67" s="19"/>
      <c r="H67" s="19"/>
      <c r="I67" s="19"/>
    </row>
    <row r="68" spans="1:9" ht="12.75">
      <c r="A68" s="19"/>
      <c r="B68" s="21" t="s">
        <v>37</v>
      </c>
      <c r="C68" s="21" t="s">
        <v>104</v>
      </c>
      <c r="D68" s="21" t="s">
        <v>41</v>
      </c>
      <c r="E68" s="21" t="s">
        <v>109</v>
      </c>
      <c r="F68" s="22">
        <v>340</v>
      </c>
      <c r="G68" s="19">
        <v>8000</v>
      </c>
      <c r="H68" s="19"/>
      <c r="I68" s="19"/>
    </row>
    <row r="69" spans="1:9" ht="12.75">
      <c r="A69" s="19" t="s">
        <v>9</v>
      </c>
      <c r="B69" s="21"/>
      <c r="C69" s="21"/>
      <c r="D69" s="21"/>
      <c r="E69" s="21"/>
      <c r="F69" s="22"/>
      <c r="G69" s="22">
        <f>SUM(G67:G68)</f>
        <v>8000</v>
      </c>
      <c r="H69" s="22">
        <f>H68</f>
        <v>0</v>
      </c>
      <c r="I69" s="22">
        <f>SUM(I67:I68)</f>
        <v>0</v>
      </c>
    </row>
    <row r="70" spans="1:9" ht="12.75" customHeight="1" hidden="1">
      <c r="A70" s="19"/>
      <c r="B70" s="21"/>
      <c r="C70" s="21"/>
      <c r="D70" s="21"/>
      <c r="E70" s="21"/>
      <c r="F70" s="22">
        <v>310</v>
      </c>
      <c r="G70" s="19"/>
      <c r="H70" s="19"/>
      <c r="I70" s="19"/>
    </row>
    <row r="71" spans="1:9" ht="12.75" customHeight="1" hidden="1">
      <c r="A71" s="19"/>
      <c r="B71" s="21"/>
      <c r="C71" s="21"/>
      <c r="D71" s="21"/>
      <c r="E71" s="21"/>
      <c r="F71" s="22">
        <v>340</v>
      </c>
      <c r="G71" s="19"/>
      <c r="H71" s="19"/>
      <c r="I71" s="19"/>
    </row>
    <row r="72" spans="1:9" ht="12.75">
      <c r="A72" s="22" t="s">
        <v>32</v>
      </c>
      <c r="B72" s="21" t="s">
        <v>37</v>
      </c>
      <c r="C72" s="21" t="s">
        <v>77</v>
      </c>
      <c r="D72" s="21" t="s">
        <v>42</v>
      </c>
      <c r="E72" s="21" t="s">
        <v>138</v>
      </c>
      <c r="F72" s="22">
        <v>226</v>
      </c>
      <c r="G72" s="19">
        <v>746000</v>
      </c>
      <c r="H72" s="19">
        <v>212132.64</v>
      </c>
      <c r="I72" s="19">
        <v>212131.64</v>
      </c>
    </row>
    <row r="73" spans="1:9" ht="12.75">
      <c r="A73" s="22"/>
      <c r="B73" s="21"/>
      <c r="C73" s="21"/>
      <c r="D73" s="21"/>
      <c r="E73" s="21" t="s">
        <v>109</v>
      </c>
      <c r="F73" s="22">
        <v>226</v>
      </c>
      <c r="G73" s="19">
        <v>0</v>
      </c>
      <c r="H73" s="19"/>
      <c r="I73" s="19"/>
    </row>
    <row r="74" spans="1:9" ht="12.75">
      <c r="A74" s="19"/>
      <c r="B74" s="19"/>
      <c r="C74" s="19"/>
      <c r="D74" s="19"/>
      <c r="E74" s="27">
        <v>244</v>
      </c>
      <c r="F74" s="23">
        <v>310</v>
      </c>
      <c r="G74" s="19">
        <v>0</v>
      </c>
      <c r="H74" s="19"/>
      <c r="I74" s="19"/>
    </row>
    <row r="75" spans="1:9" ht="12.75">
      <c r="A75" s="19"/>
      <c r="B75" s="19"/>
      <c r="C75" s="19"/>
      <c r="D75" s="19"/>
      <c r="E75" s="27">
        <v>244</v>
      </c>
      <c r="F75" s="23">
        <v>340</v>
      </c>
      <c r="G75" s="19">
        <v>0</v>
      </c>
      <c r="H75" s="19"/>
      <c r="I75" s="19"/>
    </row>
    <row r="76" spans="1:9" ht="12.75">
      <c r="A76" s="19" t="s">
        <v>9</v>
      </c>
      <c r="B76" s="21"/>
      <c r="C76" s="21"/>
      <c r="D76" s="21"/>
      <c r="E76" s="21"/>
      <c r="F76" s="22"/>
      <c r="G76" s="22">
        <f>G72+G73+G74+G75</f>
        <v>746000</v>
      </c>
      <c r="H76" s="22">
        <f>SUM(H72:H75)</f>
        <v>212132.64</v>
      </c>
      <c r="I76" s="22">
        <f>SUM(I72:I75)</f>
        <v>212131.64</v>
      </c>
    </row>
    <row r="77" spans="1:9" ht="12.75">
      <c r="A77" s="22" t="s">
        <v>33</v>
      </c>
      <c r="B77" s="21" t="s">
        <v>37</v>
      </c>
      <c r="C77" s="21" t="s">
        <v>43</v>
      </c>
      <c r="D77" s="21" t="s">
        <v>44</v>
      </c>
      <c r="E77" s="21" t="s">
        <v>112</v>
      </c>
      <c r="F77" s="22">
        <v>211</v>
      </c>
      <c r="G77" s="19">
        <v>152600</v>
      </c>
      <c r="H77" s="63">
        <v>31704</v>
      </c>
      <c r="I77" s="19">
        <v>30694</v>
      </c>
    </row>
    <row r="78" spans="1:9" ht="12.75" customHeight="1" hidden="1">
      <c r="A78" s="19"/>
      <c r="B78" s="21"/>
      <c r="C78" s="21"/>
      <c r="D78" s="21"/>
      <c r="E78" s="21"/>
      <c r="F78" s="22">
        <v>226</v>
      </c>
      <c r="G78" s="19"/>
      <c r="H78" s="19"/>
      <c r="I78" s="19"/>
    </row>
    <row r="79" spans="1:9" ht="12.75" customHeight="1" hidden="1">
      <c r="A79" s="19"/>
      <c r="B79" s="21"/>
      <c r="C79" s="21"/>
      <c r="D79" s="21"/>
      <c r="E79" s="21"/>
      <c r="F79" s="22">
        <v>290</v>
      </c>
      <c r="G79" s="19"/>
      <c r="H79" s="19"/>
      <c r="I79" s="19"/>
    </row>
    <row r="80" spans="1:9" ht="12.75" customHeight="1" hidden="1">
      <c r="A80" s="19"/>
      <c r="B80" s="21"/>
      <c r="C80" s="21"/>
      <c r="D80" s="21"/>
      <c r="E80" s="21"/>
      <c r="F80" s="22">
        <v>340</v>
      </c>
      <c r="G80" s="19"/>
      <c r="H80" s="19"/>
      <c r="I80" s="19"/>
    </row>
    <row r="81" spans="1:9" ht="12.75">
      <c r="A81" s="19"/>
      <c r="B81" s="21"/>
      <c r="C81" s="21"/>
      <c r="D81" s="21"/>
      <c r="E81" s="21" t="s">
        <v>112</v>
      </c>
      <c r="F81" s="22">
        <v>213</v>
      </c>
      <c r="G81" s="19">
        <v>46100</v>
      </c>
      <c r="H81" s="63">
        <v>13520</v>
      </c>
      <c r="I81" s="19">
        <v>13520</v>
      </c>
    </row>
    <row r="82" spans="1:9" ht="12.75">
      <c r="A82" s="24"/>
      <c r="B82" s="24"/>
      <c r="C82" s="24"/>
      <c r="D82" s="24"/>
      <c r="E82" s="76">
        <v>244</v>
      </c>
      <c r="F82" s="25">
        <v>226</v>
      </c>
      <c r="G82" s="24">
        <v>0</v>
      </c>
      <c r="H82" s="26"/>
      <c r="I82" s="24"/>
    </row>
    <row r="83" spans="1:9" ht="12.75">
      <c r="A83" s="19"/>
      <c r="B83" s="19"/>
      <c r="C83" s="19"/>
      <c r="D83" s="19"/>
      <c r="E83" s="27">
        <v>244</v>
      </c>
      <c r="F83" s="23">
        <v>340</v>
      </c>
      <c r="G83" s="19">
        <v>0</v>
      </c>
      <c r="H83" s="19"/>
      <c r="I83" s="19"/>
    </row>
    <row r="84" spans="1:9" ht="12.75" customHeight="1" hidden="1">
      <c r="A84" s="19" t="s">
        <v>9</v>
      </c>
      <c r="B84" s="19"/>
      <c r="C84" s="19"/>
      <c r="D84" s="19"/>
      <c r="E84" s="19"/>
      <c r="F84" s="19"/>
      <c r="G84" s="22">
        <f>SUM(G76:G80)</f>
        <v>898600</v>
      </c>
      <c r="H84" s="64"/>
      <c r="I84" s="22"/>
    </row>
    <row r="85" spans="1:9" ht="12.75" customHeight="1" hidden="1">
      <c r="A85" s="19"/>
      <c r="B85" s="21"/>
      <c r="C85" s="21"/>
      <c r="D85" s="21"/>
      <c r="E85" s="21"/>
      <c r="F85" s="22"/>
      <c r="G85" s="19"/>
      <c r="H85" s="19"/>
      <c r="I85" s="19"/>
    </row>
    <row r="86" spans="1:9" ht="12.75">
      <c r="A86" s="19" t="s">
        <v>9</v>
      </c>
      <c r="B86" s="21"/>
      <c r="C86" s="21"/>
      <c r="D86" s="21"/>
      <c r="E86" s="21"/>
      <c r="F86" s="22"/>
      <c r="G86" s="22">
        <f>G77+G81+G82+G83</f>
        <v>198700</v>
      </c>
      <c r="H86" s="64">
        <f>SUM(H77:H85)</f>
        <v>45224</v>
      </c>
      <c r="I86" s="22">
        <f>SUM(I77:I85)</f>
        <v>44214</v>
      </c>
    </row>
    <row r="87" spans="1:9" ht="12.75">
      <c r="A87" s="22" t="s">
        <v>102</v>
      </c>
      <c r="B87" s="21" t="s">
        <v>37</v>
      </c>
      <c r="C87" s="21" t="s">
        <v>43</v>
      </c>
      <c r="D87" s="21" t="s">
        <v>78</v>
      </c>
      <c r="E87" s="21" t="s">
        <v>112</v>
      </c>
      <c r="F87" s="22">
        <v>211</v>
      </c>
      <c r="G87" s="19">
        <v>152600</v>
      </c>
      <c r="H87" s="19">
        <v>31704</v>
      </c>
      <c r="I87" s="19">
        <v>30694</v>
      </c>
    </row>
    <row r="88" spans="1:9" ht="12.75">
      <c r="A88" s="22"/>
      <c r="B88" s="21"/>
      <c r="C88" s="21"/>
      <c r="D88" s="21"/>
      <c r="E88" s="21" t="s">
        <v>112</v>
      </c>
      <c r="F88" s="22">
        <v>213</v>
      </c>
      <c r="G88" s="19">
        <v>46100</v>
      </c>
      <c r="H88" s="19">
        <v>13520</v>
      </c>
      <c r="I88" s="19">
        <v>13520</v>
      </c>
    </row>
    <row r="89" spans="1:9" ht="12.75">
      <c r="A89" s="19"/>
      <c r="B89" s="21"/>
      <c r="C89" s="21"/>
      <c r="D89" s="21"/>
      <c r="E89" s="21" t="s">
        <v>109</v>
      </c>
      <c r="F89" s="22">
        <v>340</v>
      </c>
      <c r="G89" s="19">
        <v>100000</v>
      </c>
      <c r="H89" s="19">
        <v>98000</v>
      </c>
      <c r="I89" s="19">
        <v>98000</v>
      </c>
    </row>
    <row r="90" spans="1:9" ht="12.75" customHeight="1" hidden="1">
      <c r="A90" s="19" t="s">
        <v>9</v>
      </c>
      <c r="B90" s="21"/>
      <c r="C90" s="21"/>
      <c r="D90" s="21"/>
      <c r="E90" s="21"/>
      <c r="F90" s="22"/>
      <c r="G90" s="22">
        <f>G87+G89</f>
        <v>252600</v>
      </c>
      <c r="H90" s="22"/>
      <c r="I90" s="22"/>
    </row>
    <row r="91" spans="1:9" ht="12.75" customHeight="1" hidden="1">
      <c r="A91" s="19"/>
      <c r="B91" s="21"/>
      <c r="C91" s="21"/>
      <c r="D91" s="21"/>
      <c r="E91" s="21"/>
      <c r="F91" s="22"/>
      <c r="G91" s="19"/>
      <c r="H91" s="19"/>
      <c r="I91" s="19"/>
    </row>
    <row r="92" spans="1:9" ht="12.75" customHeight="1" hidden="1">
      <c r="A92" s="19"/>
      <c r="B92" s="21"/>
      <c r="C92" s="21"/>
      <c r="D92" s="21"/>
      <c r="E92" s="21"/>
      <c r="F92" s="22"/>
      <c r="G92" s="19"/>
      <c r="H92" s="19"/>
      <c r="I92" s="19"/>
    </row>
    <row r="93" spans="1:9" ht="12.75">
      <c r="A93" s="19" t="s">
        <v>9</v>
      </c>
      <c r="B93" s="21"/>
      <c r="C93" s="21"/>
      <c r="D93" s="21"/>
      <c r="E93" s="21"/>
      <c r="F93" s="22"/>
      <c r="G93" s="22">
        <f>G87+G88+G89</f>
        <v>298700</v>
      </c>
      <c r="H93" s="22">
        <f>H87+H88+H89</f>
        <v>143224</v>
      </c>
      <c r="I93" s="22">
        <f>I87+I88+I89</f>
        <v>142214</v>
      </c>
    </row>
    <row r="94" spans="1:9" ht="12" customHeight="1">
      <c r="A94" s="22" t="s">
        <v>126</v>
      </c>
      <c r="B94" s="21" t="s">
        <v>37</v>
      </c>
      <c r="C94" s="21" t="s">
        <v>127</v>
      </c>
      <c r="D94" s="21" t="s">
        <v>128</v>
      </c>
      <c r="E94" s="21" t="s">
        <v>109</v>
      </c>
      <c r="F94" s="22">
        <v>340</v>
      </c>
      <c r="G94" s="19">
        <v>100000</v>
      </c>
      <c r="H94" s="19">
        <v>100000</v>
      </c>
      <c r="I94" s="19">
        <v>100000</v>
      </c>
    </row>
    <row r="95" spans="1:9" ht="0.75" customHeight="1" hidden="1">
      <c r="A95" s="19"/>
      <c r="B95" s="19"/>
      <c r="C95" s="19"/>
      <c r="D95" s="19"/>
      <c r="E95" s="19"/>
      <c r="F95" s="22">
        <v>213</v>
      </c>
      <c r="G95" s="19">
        <v>21000</v>
      </c>
      <c r="H95" s="19"/>
      <c r="I95" s="19"/>
    </row>
    <row r="96" spans="1:9" ht="12.75" customHeight="1" hidden="1">
      <c r="A96" s="22"/>
      <c r="B96" s="21"/>
      <c r="C96" s="21"/>
      <c r="D96" s="21"/>
      <c r="E96" s="21"/>
      <c r="F96" s="22">
        <v>310</v>
      </c>
      <c r="G96" s="19"/>
      <c r="H96" s="19"/>
      <c r="I96" s="19"/>
    </row>
    <row r="97" spans="1:9" ht="12.75" customHeight="1" hidden="1">
      <c r="A97" s="19"/>
      <c r="B97" s="21"/>
      <c r="C97" s="21"/>
      <c r="D97" s="21"/>
      <c r="E97" s="21"/>
      <c r="F97" s="22"/>
      <c r="G97" s="19"/>
      <c r="H97" s="19"/>
      <c r="I97" s="19"/>
    </row>
    <row r="98" spans="1:9" ht="12.75" customHeight="1" hidden="1">
      <c r="A98" s="19"/>
      <c r="B98" s="21"/>
      <c r="C98" s="21"/>
      <c r="D98" s="21"/>
      <c r="E98" s="21"/>
      <c r="F98" s="22"/>
      <c r="G98" s="19"/>
      <c r="H98" s="19"/>
      <c r="I98" s="19"/>
    </row>
    <row r="99" spans="1:9" ht="12.75" customHeight="1" hidden="1">
      <c r="A99" s="19"/>
      <c r="B99" s="21"/>
      <c r="C99" s="21"/>
      <c r="D99" s="21"/>
      <c r="E99" s="21"/>
      <c r="F99" s="22"/>
      <c r="G99" s="19"/>
      <c r="H99" s="19"/>
      <c r="I99" s="19"/>
    </row>
    <row r="100" spans="1:9" ht="12.75" customHeight="1" hidden="1">
      <c r="A100" s="19" t="s">
        <v>9</v>
      </c>
      <c r="B100" s="21"/>
      <c r="C100" s="21"/>
      <c r="D100" s="21"/>
      <c r="E100" s="21"/>
      <c r="F100" s="19"/>
      <c r="G100" s="22">
        <f>SUM(G91:G99)</f>
        <v>419700</v>
      </c>
      <c r="H100" s="22"/>
      <c r="I100" s="22"/>
    </row>
    <row r="101" spans="1:254" ht="12.75" customHeight="1" hidden="1">
      <c r="A101" s="65"/>
      <c r="B101" s="26"/>
      <c r="C101" s="26"/>
      <c r="D101" s="26"/>
      <c r="E101" s="26"/>
      <c r="F101" s="26"/>
      <c r="G101" s="19"/>
      <c r="H101" s="19"/>
      <c r="I101" s="19"/>
      <c r="IT101">
        <f>SUM(A101:IS101)</f>
        <v>0</v>
      </c>
    </row>
    <row r="102" spans="1:9" ht="12.75">
      <c r="A102" s="19" t="s">
        <v>9</v>
      </c>
      <c r="B102" s="21"/>
      <c r="C102" s="21"/>
      <c r="D102" s="21"/>
      <c r="E102" s="21"/>
      <c r="F102" s="22"/>
      <c r="G102" s="22">
        <f>G94</f>
        <v>100000</v>
      </c>
      <c r="H102" s="22">
        <f>SUM(H94:H101)</f>
        <v>100000</v>
      </c>
      <c r="I102" s="22">
        <f>SUM(I94:I101)</f>
        <v>100000</v>
      </c>
    </row>
    <row r="103" spans="1:9" ht="12" customHeight="1">
      <c r="A103" s="22" t="s">
        <v>35</v>
      </c>
      <c r="B103" s="21" t="s">
        <v>37</v>
      </c>
      <c r="C103" s="21" t="s">
        <v>46</v>
      </c>
      <c r="D103" s="21" t="s">
        <v>47</v>
      </c>
      <c r="E103" s="21" t="s">
        <v>109</v>
      </c>
      <c r="F103" s="22">
        <v>223</v>
      </c>
      <c r="G103" s="19">
        <v>90000</v>
      </c>
      <c r="H103" s="19">
        <v>13582.01</v>
      </c>
      <c r="I103" s="19">
        <v>13582.01</v>
      </c>
    </row>
    <row r="104" spans="1:9" ht="12.75">
      <c r="A104" s="19" t="s">
        <v>9</v>
      </c>
      <c r="B104" s="21"/>
      <c r="C104" s="21"/>
      <c r="D104" s="21"/>
      <c r="E104" s="21"/>
      <c r="F104" s="22"/>
      <c r="G104" s="22">
        <f>G103</f>
        <v>90000</v>
      </c>
      <c r="H104" s="22">
        <f>SUM(H103)</f>
        <v>13582.01</v>
      </c>
      <c r="I104" s="22">
        <f>SUM(I103)</f>
        <v>13582.01</v>
      </c>
    </row>
    <row r="105" spans="1:9" ht="12.75">
      <c r="A105" s="22" t="s">
        <v>86</v>
      </c>
      <c r="B105" s="21" t="s">
        <v>37</v>
      </c>
      <c r="C105" s="21" t="s">
        <v>46</v>
      </c>
      <c r="D105" s="21" t="s">
        <v>87</v>
      </c>
      <c r="E105" s="21" t="s">
        <v>109</v>
      </c>
      <c r="F105" s="19">
        <v>225</v>
      </c>
      <c r="G105" s="19"/>
      <c r="H105" s="19"/>
      <c r="I105" s="19"/>
    </row>
    <row r="106" spans="1:9" ht="12.75">
      <c r="A106" s="19" t="s">
        <v>88</v>
      </c>
      <c r="B106" s="19"/>
      <c r="C106" s="19"/>
      <c r="D106" s="19"/>
      <c r="E106" s="19"/>
      <c r="F106" s="19"/>
      <c r="G106" s="22">
        <f>SUM(G105)</f>
        <v>0</v>
      </c>
      <c r="H106" s="19"/>
      <c r="I106" s="19"/>
    </row>
    <row r="107" spans="1:9" ht="12.75">
      <c r="A107" s="19" t="s">
        <v>89</v>
      </c>
      <c r="B107" s="21" t="s">
        <v>37</v>
      </c>
      <c r="C107" s="21" t="s">
        <v>90</v>
      </c>
      <c r="D107" s="21" t="s">
        <v>91</v>
      </c>
      <c r="E107" s="21" t="s">
        <v>109</v>
      </c>
      <c r="F107" s="19">
        <v>226</v>
      </c>
      <c r="G107" s="19">
        <v>0</v>
      </c>
      <c r="H107" s="19"/>
      <c r="I107" s="19"/>
    </row>
    <row r="108" spans="1:9" ht="12.75">
      <c r="A108" s="19"/>
      <c r="B108" s="21"/>
      <c r="C108" s="21"/>
      <c r="D108" s="21"/>
      <c r="E108" s="21" t="s">
        <v>109</v>
      </c>
      <c r="F108" s="19">
        <v>310</v>
      </c>
      <c r="G108" s="19"/>
      <c r="H108" s="19"/>
      <c r="I108" s="19"/>
    </row>
    <row r="109" spans="1:9" ht="12.75">
      <c r="A109" s="19"/>
      <c r="B109" s="19"/>
      <c r="C109" s="19"/>
      <c r="D109" s="19"/>
      <c r="E109" s="27">
        <v>244</v>
      </c>
      <c r="F109" s="19">
        <v>340</v>
      </c>
      <c r="G109" s="19">
        <v>0</v>
      </c>
      <c r="H109" s="19"/>
      <c r="I109" s="19"/>
    </row>
    <row r="110" spans="1:9" ht="12.75">
      <c r="A110" s="19" t="s">
        <v>88</v>
      </c>
      <c r="B110" s="19"/>
      <c r="C110" s="19"/>
      <c r="D110" s="19"/>
      <c r="E110" s="19"/>
      <c r="F110" s="19"/>
      <c r="G110" s="22">
        <f>SUM(G107:G109)</f>
        <v>0</v>
      </c>
      <c r="H110" s="22">
        <f>SUM(H107:H109)</f>
        <v>0</v>
      </c>
      <c r="I110" s="22">
        <f>SUM(I108:I109)</f>
        <v>0</v>
      </c>
    </row>
    <row r="111" spans="1:9" ht="12.75">
      <c r="A111" s="22" t="s">
        <v>36</v>
      </c>
      <c r="B111" s="21" t="s">
        <v>37</v>
      </c>
      <c r="C111" s="21" t="s">
        <v>82</v>
      </c>
      <c r="D111" s="21" t="s">
        <v>48</v>
      </c>
      <c r="E111" s="21" t="s">
        <v>109</v>
      </c>
      <c r="F111" s="22">
        <v>290</v>
      </c>
      <c r="G111" s="19">
        <v>0</v>
      </c>
      <c r="H111" s="19"/>
      <c r="I111" s="19"/>
    </row>
    <row r="112" spans="1:9" ht="12.75">
      <c r="A112" s="22"/>
      <c r="B112" s="21"/>
      <c r="C112" s="21"/>
      <c r="D112" s="21"/>
      <c r="E112" s="21" t="s">
        <v>109</v>
      </c>
      <c r="F112" s="22">
        <v>340</v>
      </c>
      <c r="G112" s="19"/>
      <c r="H112" s="19"/>
      <c r="I112" s="19"/>
    </row>
    <row r="113" spans="1:9" ht="12.75">
      <c r="A113" s="19" t="s">
        <v>9</v>
      </c>
      <c r="B113" s="21"/>
      <c r="C113" s="21"/>
      <c r="D113" s="21"/>
      <c r="E113" s="21"/>
      <c r="F113" s="22"/>
      <c r="G113" s="22">
        <f>SUM(G111:G112)</f>
        <v>0</v>
      </c>
      <c r="H113" s="22">
        <f>SUM(H111:H112)</f>
        <v>0</v>
      </c>
      <c r="I113" s="22">
        <f>SUM(I111:I112)</f>
        <v>0</v>
      </c>
    </row>
    <row r="114" spans="1:9" ht="12.75">
      <c r="A114" s="22" t="s">
        <v>0</v>
      </c>
      <c r="B114" s="21" t="s">
        <v>37</v>
      </c>
      <c r="C114" s="21" t="s">
        <v>49</v>
      </c>
      <c r="D114" s="21" t="s">
        <v>50</v>
      </c>
      <c r="E114" s="21" t="s">
        <v>113</v>
      </c>
      <c r="F114" s="22">
        <v>211</v>
      </c>
      <c r="G114" s="60">
        <v>42300</v>
      </c>
      <c r="H114" s="19">
        <v>17600</v>
      </c>
      <c r="I114" s="19">
        <v>17599</v>
      </c>
    </row>
    <row r="115" spans="1:9" ht="12.75">
      <c r="A115" s="19"/>
      <c r="B115" s="19"/>
      <c r="C115" s="19"/>
      <c r="D115" s="19"/>
      <c r="E115" s="27">
        <v>131</v>
      </c>
      <c r="F115" s="22">
        <v>213</v>
      </c>
      <c r="G115" s="26">
        <v>12700</v>
      </c>
      <c r="H115" s="19">
        <v>5315</v>
      </c>
      <c r="I115" s="19">
        <v>5315</v>
      </c>
    </row>
    <row r="116" spans="1:9" ht="12.75">
      <c r="A116" s="19"/>
      <c r="B116" s="21"/>
      <c r="C116" s="21"/>
      <c r="D116" s="21"/>
      <c r="E116" s="21" t="s">
        <v>109</v>
      </c>
      <c r="F116" s="22">
        <v>340</v>
      </c>
      <c r="G116" s="60"/>
      <c r="H116" s="19"/>
      <c r="I116" s="19"/>
    </row>
    <row r="117" spans="1:9" ht="12.75">
      <c r="A117" s="66" t="s">
        <v>9</v>
      </c>
      <c r="B117" s="19"/>
      <c r="C117" s="19"/>
      <c r="D117" s="19"/>
      <c r="E117" s="19"/>
      <c r="F117" s="19"/>
      <c r="G117" s="62">
        <f>G114+G115+G116</f>
        <v>55000</v>
      </c>
      <c r="H117" s="22">
        <f>H114+H115+H116</f>
        <v>22915</v>
      </c>
      <c r="I117" s="22">
        <f>I114+I115+I116</f>
        <v>22914</v>
      </c>
    </row>
    <row r="118" spans="1:9" ht="12.75" hidden="1">
      <c r="A118" s="19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61" t="s">
        <v>92</v>
      </c>
      <c r="B119" s="21" t="s">
        <v>37</v>
      </c>
      <c r="C119" s="27">
        <v>412</v>
      </c>
      <c r="D119" s="27">
        <v>3400300</v>
      </c>
      <c r="E119" s="27">
        <v>244</v>
      </c>
      <c r="F119" s="28">
        <v>226</v>
      </c>
      <c r="G119" s="19">
        <v>36800</v>
      </c>
      <c r="H119" s="19">
        <v>43880.8</v>
      </c>
      <c r="I119" s="19">
        <v>43880.8</v>
      </c>
    </row>
    <row r="120" spans="1:9" ht="12.75">
      <c r="A120" s="19" t="s">
        <v>88</v>
      </c>
      <c r="B120" s="19"/>
      <c r="C120" s="19"/>
      <c r="D120" s="19"/>
      <c r="E120" s="19"/>
      <c r="F120" s="19"/>
      <c r="G120" s="22">
        <f>G119</f>
        <v>36800</v>
      </c>
      <c r="H120" s="22">
        <f>SUM(H119)</f>
        <v>43880.8</v>
      </c>
      <c r="I120" s="22">
        <f>SUM(I119)</f>
        <v>43880.8</v>
      </c>
    </row>
    <row r="121" spans="1:9" ht="12.75">
      <c r="A121" s="22" t="s">
        <v>12</v>
      </c>
      <c r="B121" s="22"/>
      <c r="C121" s="22"/>
      <c r="D121" s="22"/>
      <c r="E121" s="22"/>
      <c r="F121" s="22"/>
      <c r="G121" s="22">
        <f>G65+G66+G69+G76+G86+G93+G102+G104+G106+G110+G113+G117+G120</f>
        <v>2616900</v>
      </c>
      <c r="H121" s="30">
        <f>H65+H66+H69+H76+H86+H93+H102+H104+H110+H113+H117+H120</f>
        <v>809047.4500000001</v>
      </c>
      <c r="I121" s="22">
        <f>I65+I66+I69+I76+I86+I93+I102+I104+I110+I113+I117+I120</f>
        <v>806877.4500000001</v>
      </c>
    </row>
    <row r="122" spans="1:10" ht="12.75">
      <c r="A122" s="26"/>
      <c r="B122" s="26"/>
      <c r="C122" s="26"/>
      <c r="D122" s="26"/>
      <c r="E122" s="26"/>
      <c r="F122" s="26"/>
      <c r="G122" s="26"/>
      <c r="H122" s="26"/>
      <c r="I122" s="57"/>
      <c r="J122" s="57"/>
    </row>
    <row r="123" spans="1:10" ht="12.75">
      <c r="A123" s="32" t="s">
        <v>56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3.5" thickBot="1">
      <c r="A124" s="32" t="s">
        <v>57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9" ht="12.75">
      <c r="A125" s="17" t="s">
        <v>68</v>
      </c>
      <c r="B125" s="49"/>
      <c r="C125" s="4" t="s">
        <v>66</v>
      </c>
      <c r="D125" s="17" t="s">
        <v>64</v>
      </c>
      <c r="E125" s="49"/>
      <c r="F125" s="17" t="s">
        <v>63</v>
      </c>
      <c r="G125" s="49"/>
      <c r="H125" s="4" t="s">
        <v>62</v>
      </c>
      <c r="I125" s="4" t="s">
        <v>58</v>
      </c>
    </row>
    <row r="126" spans="1:9" ht="13.5" customHeight="1">
      <c r="A126" s="18" t="s">
        <v>69</v>
      </c>
      <c r="B126" s="41"/>
      <c r="C126" s="5" t="s">
        <v>67</v>
      </c>
      <c r="D126" s="18" t="s">
        <v>65</v>
      </c>
      <c r="E126" s="41"/>
      <c r="F126" s="18"/>
      <c r="G126" s="41"/>
      <c r="H126" s="5" t="s">
        <v>29</v>
      </c>
      <c r="I126" s="5" t="s">
        <v>59</v>
      </c>
    </row>
    <row r="127" spans="1:9" ht="18" customHeight="1">
      <c r="A127" s="18"/>
      <c r="B127" s="41"/>
      <c r="C127" s="5"/>
      <c r="D127" s="18"/>
      <c r="E127" s="41"/>
      <c r="F127" s="18"/>
      <c r="G127" s="41"/>
      <c r="H127" s="5"/>
      <c r="I127" s="5" t="s">
        <v>60</v>
      </c>
    </row>
    <row r="128" spans="1:9" ht="14.25" customHeight="1" thickBot="1">
      <c r="A128" s="67"/>
      <c r="B128" s="53"/>
      <c r="C128" s="68"/>
      <c r="D128" s="67"/>
      <c r="E128" s="53"/>
      <c r="F128" s="67"/>
      <c r="G128" s="53"/>
      <c r="H128" s="68"/>
      <c r="I128" s="68" t="s">
        <v>61</v>
      </c>
    </row>
    <row r="129" spans="1:9" ht="12.75" customHeight="1" thickBot="1">
      <c r="A129" s="97">
        <v>1</v>
      </c>
      <c r="B129" s="130"/>
      <c r="C129" s="69">
        <v>2</v>
      </c>
      <c r="D129" s="97">
        <v>3</v>
      </c>
      <c r="E129" s="130"/>
      <c r="F129" s="97">
        <v>4</v>
      </c>
      <c r="G129" s="130"/>
      <c r="H129" s="69">
        <v>5</v>
      </c>
      <c r="I129" s="69">
        <v>6</v>
      </c>
    </row>
    <row r="130" spans="1:9" ht="12.75">
      <c r="A130" s="17" t="s">
        <v>70</v>
      </c>
      <c r="B130" s="49"/>
      <c r="C130" s="4"/>
      <c r="D130" s="17"/>
      <c r="E130" s="49"/>
      <c r="F130" s="17"/>
      <c r="G130" s="49"/>
      <c r="H130" s="4"/>
      <c r="I130" s="4"/>
    </row>
    <row r="131" spans="1:9" ht="12.75">
      <c r="A131" s="18" t="s">
        <v>71</v>
      </c>
      <c r="B131" s="41"/>
      <c r="C131" s="5"/>
      <c r="D131" s="18"/>
      <c r="E131" s="41"/>
      <c r="F131" s="18"/>
      <c r="G131" s="41"/>
      <c r="H131" s="5"/>
      <c r="I131" s="5"/>
    </row>
    <row r="132" spans="1:9" ht="12.75">
      <c r="A132" s="18" t="s">
        <v>72</v>
      </c>
      <c r="B132" s="41"/>
      <c r="C132" s="5">
        <v>10</v>
      </c>
      <c r="D132" s="131">
        <v>36861.24</v>
      </c>
      <c r="E132" s="132"/>
      <c r="F132" s="133">
        <f>G39</f>
        <v>796591.1799999999</v>
      </c>
      <c r="G132" s="134"/>
      <c r="H132" s="70">
        <f>I121</f>
        <v>806877.4500000001</v>
      </c>
      <c r="I132" s="71">
        <f>D132+F132-H132</f>
        <v>26574.969999999856</v>
      </c>
    </row>
    <row r="133" spans="1:9" ht="12.75">
      <c r="A133" s="18" t="s">
        <v>73</v>
      </c>
      <c r="B133" s="41"/>
      <c r="C133" s="5"/>
      <c r="D133" s="135"/>
      <c r="E133" s="136"/>
      <c r="F133" s="135"/>
      <c r="G133" s="136"/>
      <c r="H133" s="5"/>
      <c r="I133" s="5"/>
    </row>
    <row r="134" spans="1:9" ht="13.5" thickBot="1">
      <c r="A134" s="67" t="s">
        <v>74</v>
      </c>
      <c r="B134" s="53"/>
      <c r="C134" s="68"/>
      <c r="D134" s="67"/>
      <c r="E134" s="53"/>
      <c r="F134" s="67"/>
      <c r="G134" s="53"/>
      <c r="H134" s="68"/>
      <c r="I134" s="68"/>
    </row>
    <row r="135" spans="1:10" ht="12.75">
      <c r="A135" s="32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32" t="s">
        <v>119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32" t="s">
        <v>120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32"/>
      <c r="B139" s="26"/>
      <c r="C139" s="26"/>
      <c r="D139" s="32"/>
      <c r="E139" s="26"/>
      <c r="F139" s="26"/>
      <c r="G139" s="26"/>
      <c r="H139" s="26"/>
      <c r="I139" s="26"/>
      <c r="J139" s="26"/>
    </row>
    <row r="140" spans="1:10" ht="12.75">
      <c r="A140" s="32" t="s">
        <v>143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32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.75">
      <c r="A142" s="32"/>
      <c r="B142" s="26"/>
      <c r="C142" s="26"/>
      <c r="D142" s="26"/>
      <c r="E142" s="26"/>
      <c r="F142" s="26"/>
      <c r="G142" s="26"/>
      <c r="H142" s="26"/>
      <c r="I142" s="26"/>
      <c r="J142" s="26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2" spans="3:8" ht="12.75">
      <c r="C182" s="11"/>
      <c r="D182" s="11"/>
      <c r="E182" s="11"/>
      <c r="F182" s="11"/>
      <c r="G182" s="11"/>
      <c r="H182" s="11"/>
    </row>
    <row r="187" spans="1:10" ht="12.75">
      <c r="A187" s="1"/>
      <c r="B187" s="1"/>
      <c r="C187" s="1"/>
      <c r="D187" s="1"/>
      <c r="E187" s="9"/>
      <c r="F187" s="9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2"/>
      <c r="F188" s="12"/>
      <c r="G188" s="137"/>
      <c r="H188" s="137"/>
      <c r="I188" s="137"/>
      <c r="J188" s="1"/>
    </row>
    <row r="189" spans="1:10" ht="12.75">
      <c r="A189" s="9"/>
      <c r="B189" s="1"/>
      <c r="C189" s="1"/>
      <c r="D189" s="1"/>
      <c r="E189" s="138"/>
      <c r="F189" s="138"/>
      <c r="G189" s="138"/>
      <c r="H189" s="138"/>
      <c r="I189" s="138"/>
      <c r="J189" s="1"/>
    </row>
    <row r="190" spans="1:10" ht="12.75">
      <c r="A190" s="7"/>
      <c r="B190" s="7"/>
      <c r="C190" s="7"/>
      <c r="D190" s="1"/>
      <c r="E190" s="137"/>
      <c r="F190" s="137"/>
      <c r="G190" s="139"/>
      <c r="H190" s="139"/>
      <c r="I190" s="139"/>
      <c r="J190" s="1"/>
    </row>
    <row r="191" spans="1:10" ht="12.75">
      <c r="A191" s="6"/>
      <c r="B191" s="6"/>
      <c r="C191" s="6"/>
      <c r="D191" s="1"/>
      <c r="E191" s="138"/>
      <c r="F191" s="138"/>
      <c r="G191" s="138"/>
      <c r="H191" s="138"/>
      <c r="I191" s="138"/>
      <c r="J191" s="1"/>
    </row>
    <row r="192" spans="1:10" ht="12.75">
      <c r="A192" s="6"/>
      <c r="B192" s="6"/>
      <c r="C192" s="6"/>
      <c r="D192" s="1"/>
      <c r="E192" s="138"/>
      <c r="F192" s="138"/>
      <c r="G192" s="138"/>
      <c r="H192" s="138"/>
      <c r="I192" s="138"/>
      <c r="J192" s="1"/>
    </row>
    <row r="193" spans="1:10" ht="12.75">
      <c r="A193" s="7"/>
      <c r="B193" s="7"/>
      <c r="C193" s="7"/>
      <c r="D193" s="9"/>
      <c r="E193" s="138"/>
      <c r="F193" s="138"/>
      <c r="G193" s="137"/>
      <c r="H193" s="137"/>
      <c r="I193" s="137"/>
      <c r="J193" s="1"/>
    </row>
    <row r="194" spans="1:10" ht="12.75">
      <c r="A194" s="6"/>
      <c r="B194" s="6"/>
      <c r="C194" s="6"/>
      <c r="D194" s="1"/>
      <c r="E194" s="137"/>
      <c r="F194" s="137"/>
      <c r="G194" s="137"/>
      <c r="H194" s="137"/>
      <c r="I194" s="137"/>
      <c r="J194" s="1"/>
    </row>
    <row r="195" spans="1:10" ht="12.75">
      <c r="A195" s="6"/>
      <c r="B195" s="6"/>
      <c r="C195" s="6"/>
      <c r="D195" s="1"/>
      <c r="E195" s="12"/>
      <c r="F195" s="12"/>
      <c r="G195" s="2"/>
      <c r="H195" s="2"/>
      <c r="I195" s="2"/>
      <c r="J195" s="1"/>
    </row>
    <row r="196" spans="1:10" ht="12.75">
      <c r="A196" s="6"/>
      <c r="B196" s="6"/>
      <c r="C196" s="6"/>
      <c r="D196" s="1"/>
      <c r="E196" s="138"/>
      <c r="F196" s="138"/>
      <c r="G196" s="138"/>
      <c r="H196" s="138"/>
      <c r="I196" s="138"/>
      <c r="J196" s="1"/>
    </row>
    <row r="197" spans="1:10" ht="12.75">
      <c r="A197" s="6"/>
      <c r="B197" s="6"/>
      <c r="C197" s="6"/>
      <c r="D197" s="1"/>
      <c r="E197" s="138"/>
      <c r="F197" s="138"/>
      <c r="G197" s="140"/>
      <c r="H197" s="140"/>
      <c r="I197" s="140"/>
      <c r="J197" s="1"/>
    </row>
    <row r="198" spans="1:10" ht="12.75">
      <c r="A198" s="7"/>
      <c r="B198" s="7"/>
      <c r="C198" s="7"/>
      <c r="D198" s="9"/>
      <c r="E198" s="137"/>
      <c r="F198" s="137"/>
      <c r="G198" s="137"/>
      <c r="H198" s="137"/>
      <c r="I198" s="137"/>
      <c r="J198" s="1"/>
    </row>
    <row r="199" spans="1:10" ht="12.75">
      <c r="A199" s="6"/>
      <c r="B199" s="6"/>
      <c r="C199" s="6"/>
      <c r="D199" s="1"/>
      <c r="E199" s="137"/>
      <c r="F199" s="137"/>
      <c r="G199" s="138"/>
      <c r="H199" s="138"/>
      <c r="I199" s="138"/>
      <c r="J199" s="1"/>
    </row>
    <row r="200" spans="1:10" ht="12.75">
      <c r="A200" s="6"/>
      <c r="B200" s="6"/>
      <c r="C200" s="6"/>
      <c r="D200" s="1"/>
      <c r="E200" s="137"/>
      <c r="F200" s="137"/>
      <c r="G200" s="138"/>
      <c r="H200" s="138"/>
      <c r="I200" s="138"/>
      <c r="J200" s="1"/>
    </row>
    <row r="201" spans="1:10" ht="12.75">
      <c r="A201" s="6"/>
      <c r="B201" s="6"/>
      <c r="C201" s="6"/>
      <c r="D201" s="1"/>
      <c r="E201" s="12"/>
      <c r="F201" s="12"/>
      <c r="G201" s="138"/>
      <c r="H201" s="138"/>
      <c r="I201" s="138"/>
      <c r="J201" s="1"/>
    </row>
    <row r="202" spans="1:10" ht="12.75">
      <c r="A202" s="7"/>
      <c r="B202" s="6"/>
      <c r="C202" s="6"/>
      <c r="D202" s="1"/>
      <c r="E202" s="137"/>
      <c r="F202" s="137"/>
      <c r="G202" s="139"/>
      <c r="H202" s="139"/>
      <c r="I202" s="139"/>
      <c r="J202" s="1"/>
    </row>
    <row r="203" spans="1:10" ht="12.75">
      <c r="A203" s="6"/>
      <c r="B203" s="7"/>
      <c r="C203" s="7"/>
      <c r="D203" s="1"/>
      <c r="E203" s="137"/>
      <c r="F203" s="137"/>
      <c r="G203" s="137"/>
      <c r="H203" s="137"/>
      <c r="I203" s="137"/>
      <c r="J203" s="1"/>
    </row>
    <row r="204" spans="1:10" ht="12.75">
      <c r="A204" s="6"/>
      <c r="B204" s="7"/>
      <c r="C204" s="7"/>
      <c r="D204" s="1"/>
      <c r="E204" s="137"/>
      <c r="F204" s="137"/>
      <c r="G204" s="137"/>
      <c r="H204" s="137"/>
      <c r="I204" s="137"/>
      <c r="J204" s="1"/>
    </row>
    <row r="205" spans="1:10" ht="12.75">
      <c r="A205" s="6"/>
      <c r="B205" s="7"/>
      <c r="C205" s="7"/>
      <c r="D205" s="1"/>
      <c r="E205" s="137"/>
      <c r="F205" s="137"/>
      <c r="G205" s="137"/>
      <c r="H205" s="137"/>
      <c r="I205" s="137"/>
      <c r="J205" s="1"/>
    </row>
    <row r="206" spans="1:10" ht="12.75">
      <c r="A206" s="6"/>
      <c r="B206" s="6"/>
      <c r="C206" s="6"/>
      <c r="D206" s="1"/>
      <c r="E206" s="137"/>
      <c r="F206" s="137"/>
      <c r="G206" s="137"/>
      <c r="H206" s="137"/>
      <c r="I206" s="137"/>
      <c r="J206" s="1"/>
    </row>
    <row r="207" spans="1:10" ht="12.75">
      <c r="A207" s="7"/>
      <c r="B207" s="6"/>
      <c r="C207" s="6"/>
      <c r="D207" s="1"/>
      <c r="E207" s="137"/>
      <c r="F207" s="137"/>
      <c r="G207" s="137"/>
      <c r="H207" s="137"/>
      <c r="I207" s="137"/>
      <c r="J207" s="1"/>
    </row>
    <row r="208" spans="1:10" ht="12.75">
      <c r="A208" s="7"/>
      <c r="B208" s="1"/>
      <c r="C208" s="1"/>
      <c r="D208" s="1"/>
      <c r="E208" s="137"/>
      <c r="F208" s="137"/>
      <c r="G208" s="137"/>
      <c r="H208" s="137"/>
      <c r="I208" s="137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9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8"/>
      <c r="I211" s="8"/>
      <c r="J211" s="8"/>
    </row>
    <row r="212" spans="1:10" ht="12.75">
      <c r="A212" s="1"/>
      <c r="B212" s="1"/>
      <c r="C212" s="1"/>
      <c r="D212" s="1"/>
      <c r="E212" s="1"/>
      <c r="F212" s="1"/>
      <c r="G212" s="8"/>
      <c r="H212" s="8"/>
      <c r="I212" s="8"/>
      <c r="J212" s="8"/>
    </row>
    <row r="213" spans="1:10" ht="12.75">
      <c r="A213" s="1"/>
      <c r="B213" s="1"/>
      <c r="C213" s="1"/>
      <c r="D213" s="1"/>
      <c r="E213" s="1"/>
      <c r="F213" s="1"/>
      <c r="G213" s="8"/>
      <c r="H213" s="8"/>
      <c r="I213" s="8"/>
      <c r="J213" s="1"/>
    </row>
    <row r="214" spans="1:10" ht="12.75">
      <c r="A214" s="1"/>
      <c r="B214" s="1"/>
      <c r="C214" s="1"/>
      <c r="D214" s="1"/>
      <c r="E214" s="1"/>
      <c r="F214" s="1"/>
      <c r="G214" s="8"/>
      <c r="H214" s="8"/>
      <c r="I214" s="8"/>
      <c r="J214" s="1"/>
    </row>
    <row r="215" spans="1:10" ht="12.75">
      <c r="A215" s="1"/>
      <c r="B215" s="1"/>
      <c r="C215" s="1"/>
      <c r="D215" s="1"/>
      <c r="E215" s="1"/>
      <c r="F215" s="1"/>
      <c r="G215" s="8"/>
      <c r="H215" s="8"/>
      <c r="I215" s="8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9"/>
      <c r="B217" s="7"/>
      <c r="C217" s="7"/>
      <c r="D217" s="7"/>
      <c r="E217" s="7"/>
      <c r="F217" s="9"/>
      <c r="G217" s="1"/>
      <c r="H217" s="1"/>
      <c r="I217" s="1"/>
      <c r="J217" s="1"/>
    </row>
    <row r="218" spans="1:10" ht="12.75">
      <c r="A218" s="1"/>
      <c r="B218" s="7"/>
      <c r="C218" s="7"/>
      <c r="D218" s="7"/>
      <c r="E218" s="7"/>
      <c r="F218" s="9"/>
      <c r="G218" s="1"/>
      <c r="H218" s="1"/>
      <c r="I218" s="1"/>
      <c r="J218" s="1"/>
    </row>
    <row r="219" spans="1:10" ht="12.75">
      <c r="A219" s="1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1"/>
      <c r="H221" s="1"/>
      <c r="I221" s="1"/>
      <c r="J221" s="1"/>
    </row>
    <row r="222" spans="1:10" ht="12.75">
      <c r="A222" s="1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1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1"/>
      <c r="H225" s="1"/>
      <c r="I225" s="1"/>
      <c r="J225" s="1"/>
    </row>
    <row r="226" spans="1:10" ht="12.75">
      <c r="A226" s="1"/>
      <c r="B226" s="7"/>
      <c r="C226" s="7"/>
      <c r="D226" s="7"/>
      <c r="E226" s="7"/>
      <c r="F226" s="9"/>
      <c r="G226" s="9"/>
      <c r="H226" s="9"/>
      <c r="I226" s="9"/>
      <c r="J226" s="9"/>
    </row>
    <row r="227" spans="1:10" ht="12.75">
      <c r="A227" s="9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1"/>
      <c r="H228" s="1"/>
      <c r="I228" s="1"/>
      <c r="J228" s="1"/>
    </row>
    <row r="229" spans="1:10" ht="12.75">
      <c r="A229" s="1"/>
      <c r="B229" s="7"/>
      <c r="C229" s="7"/>
      <c r="D229" s="7"/>
      <c r="E229" s="7"/>
      <c r="F229" s="9"/>
      <c r="G229" s="9"/>
      <c r="H229" s="9"/>
      <c r="I229" s="9"/>
      <c r="J229" s="9"/>
    </row>
    <row r="230" spans="1:10" ht="12.75">
      <c r="A230" s="9"/>
      <c r="B230" s="7"/>
      <c r="C230" s="7"/>
      <c r="D230" s="7"/>
      <c r="E230" s="7"/>
      <c r="F230" s="9"/>
      <c r="G230" s="9"/>
      <c r="H230" s="9"/>
      <c r="I230" s="9"/>
      <c r="J230" s="9"/>
    </row>
    <row r="231" spans="1:10" ht="12.75">
      <c r="A231" s="9"/>
      <c r="B231" s="7"/>
      <c r="C231" s="7"/>
      <c r="D231" s="7"/>
      <c r="E231" s="7"/>
      <c r="F231" s="9"/>
      <c r="G231" s="9"/>
      <c r="H231" s="9"/>
      <c r="I231" s="9"/>
      <c r="J231" s="9"/>
    </row>
    <row r="232" spans="1:10" ht="12.75">
      <c r="A232" s="9"/>
      <c r="B232" s="7"/>
      <c r="C232" s="7"/>
      <c r="D232" s="7"/>
      <c r="E232" s="7"/>
      <c r="F232" s="9"/>
      <c r="G232" s="1"/>
      <c r="H232" s="1"/>
      <c r="I232" s="1"/>
      <c r="J232" s="1"/>
    </row>
    <row r="233" spans="1:10" ht="12.75">
      <c r="A233" s="1"/>
      <c r="B233" s="7"/>
      <c r="C233" s="7"/>
      <c r="D233" s="7"/>
      <c r="E233" s="7"/>
      <c r="F233" s="9"/>
      <c r="G233" s="1"/>
      <c r="H233" s="1"/>
      <c r="I233" s="1"/>
      <c r="J233" s="1"/>
    </row>
    <row r="234" spans="1:10" ht="12.75">
      <c r="A234" s="1"/>
      <c r="B234" s="7"/>
      <c r="C234" s="7"/>
      <c r="D234" s="7"/>
      <c r="E234" s="7"/>
      <c r="F234" s="9"/>
      <c r="G234" s="1"/>
      <c r="H234" s="1"/>
      <c r="I234" s="1"/>
      <c r="J234" s="1"/>
    </row>
    <row r="235" spans="1:10" ht="12.75">
      <c r="A235" s="1"/>
      <c r="B235" s="7"/>
      <c r="C235" s="7"/>
      <c r="D235" s="7"/>
      <c r="E235" s="7"/>
      <c r="F235" s="9"/>
      <c r="G235" s="9"/>
      <c r="H235" s="9"/>
      <c r="I235" s="9"/>
      <c r="J235" s="9"/>
    </row>
    <row r="236" spans="1:10" ht="12.75">
      <c r="A236" s="9"/>
      <c r="B236" s="7"/>
      <c r="C236" s="7"/>
      <c r="D236" s="7"/>
      <c r="E236" s="7"/>
      <c r="F236" s="9"/>
      <c r="G236" s="1"/>
      <c r="H236" s="1"/>
      <c r="I236" s="1"/>
      <c r="J236" s="1"/>
    </row>
    <row r="237" spans="1:10" ht="12.75">
      <c r="A237" s="1"/>
      <c r="B237" s="7"/>
      <c r="C237" s="7"/>
      <c r="D237" s="7"/>
      <c r="E237" s="7"/>
      <c r="F237" s="9"/>
      <c r="G237" s="1"/>
      <c r="H237" s="1"/>
      <c r="I237" s="1"/>
      <c r="J237" s="1"/>
    </row>
    <row r="238" spans="1:10" ht="12.75">
      <c r="A238" s="1"/>
      <c r="B238" s="7"/>
      <c r="C238" s="7"/>
      <c r="D238" s="7"/>
      <c r="E238" s="7"/>
      <c r="F238" s="9"/>
      <c r="G238" s="1"/>
      <c r="H238" s="1"/>
      <c r="I238" s="1"/>
      <c r="J238" s="1"/>
    </row>
    <row r="239" spans="1:10" ht="12.75">
      <c r="A239" s="1"/>
      <c r="B239" s="7"/>
      <c r="C239" s="7"/>
      <c r="D239" s="7"/>
      <c r="E239" s="7"/>
      <c r="F239" s="9"/>
      <c r="G239" s="9"/>
      <c r="H239" s="9"/>
      <c r="I239" s="9"/>
      <c r="J239" s="9"/>
    </row>
    <row r="240" spans="1:10" ht="12.75">
      <c r="A240" s="9"/>
      <c r="B240" s="7"/>
      <c r="C240" s="7"/>
      <c r="D240" s="7"/>
      <c r="E240" s="7"/>
      <c r="F240" s="9"/>
      <c r="G240" s="9"/>
      <c r="H240" s="9"/>
      <c r="I240" s="15"/>
      <c r="J240" s="14"/>
    </row>
    <row r="241" spans="1:10" ht="12.75">
      <c r="A241" s="1"/>
      <c r="B241" s="7"/>
      <c r="C241" s="7"/>
      <c r="D241" s="7"/>
      <c r="E241" s="7"/>
      <c r="F241" s="9"/>
      <c r="G241" s="9"/>
      <c r="H241" s="9"/>
      <c r="I241" s="16"/>
      <c r="J241" s="9"/>
    </row>
    <row r="242" spans="1:10" ht="12.75">
      <c r="A242" s="9"/>
      <c r="B242" s="7"/>
      <c r="C242" s="7"/>
      <c r="D242" s="7"/>
      <c r="E242" s="7"/>
      <c r="F242" s="9"/>
      <c r="G242" s="1"/>
      <c r="H242" s="1"/>
      <c r="I242" s="1"/>
      <c r="J242" s="1"/>
    </row>
    <row r="243" spans="1:10" ht="12.75">
      <c r="A243" s="1"/>
      <c r="B243" s="7"/>
      <c r="C243" s="7"/>
      <c r="D243" s="7"/>
      <c r="E243" s="7"/>
      <c r="F243" s="9"/>
      <c r="G243" s="1"/>
      <c r="H243" s="1"/>
      <c r="I243" s="1"/>
      <c r="J243" s="1"/>
    </row>
    <row r="244" spans="1:10" ht="12.75">
      <c r="A244" s="1"/>
      <c r="B244" s="7"/>
      <c r="C244" s="7"/>
      <c r="D244" s="7"/>
      <c r="E244" s="7"/>
      <c r="F244" s="9"/>
      <c r="G244" s="1"/>
      <c r="H244" s="1"/>
      <c r="I244" s="1"/>
      <c r="J244" s="1"/>
    </row>
    <row r="245" spans="1:10" ht="12.75">
      <c r="A245" s="1"/>
      <c r="B245" s="7"/>
      <c r="C245" s="7"/>
      <c r="D245" s="7"/>
      <c r="E245" s="7"/>
      <c r="F245" s="9"/>
      <c r="G245" s="1"/>
      <c r="H245" s="1"/>
      <c r="I245" s="1"/>
      <c r="J245" s="1"/>
    </row>
    <row r="246" spans="1:10" ht="12.75">
      <c r="A246" s="1"/>
      <c r="B246" s="7"/>
      <c r="C246" s="7"/>
      <c r="D246" s="7"/>
      <c r="E246" s="7"/>
      <c r="F246" s="9"/>
      <c r="G246" s="1"/>
      <c r="H246" s="1"/>
      <c r="I246" s="1"/>
      <c r="J246" s="1"/>
    </row>
    <row r="247" spans="1:10" ht="12.75">
      <c r="A247" s="1"/>
      <c r="B247" s="7"/>
      <c r="C247" s="7"/>
      <c r="D247" s="7"/>
      <c r="E247" s="7"/>
      <c r="F247" s="9"/>
      <c r="G247" s="9"/>
      <c r="H247" s="9"/>
      <c r="I247" s="9"/>
      <c r="J247" s="9"/>
    </row>
    <row r="248" spans="1:10" ht="12.75">
      <c r="A248" s="9"/>
      <c r="B248" s="7"/>
      <c r="C248" s="7"/>
      <c r="D248" s="7"/>
      <c r="E248" s="7"/>
      <c r="F248" s="9"/>
      <c r="G248" s="1"/>
      <c r="H248" s="1"/>
      <c r="I248" s="1"/>
      <c r="J248" s="1"/>
    </row>
    <row r="249" spans="1:10" ht="12.75">
      <c r="A249" s="1"/>
      <c r="B249" s="7"/>
      <c r="C249" s="7"/>
      <c r="D249" s="7"/>
      <c r="E249" s="7"/>
      <c r="F249" s="9"/>
      <c r="G249" s="1"/>
      <c r="H249" s="1"/>
      <c r="I249" s="1"/>
      <c r="J249" s="1"/>
    </row>
    <row r="250" spans="1:10" ht="12.75">
      <c r="A250" s="1"/>
      <c r="B250" s="7"/>
      <c r="C250" s="7"/>
      <c r="D250" s="7"/>
      <c r="E250" s="7"/>
      <c r="F250" s="9"/>
      <c r="G250" s="1"/>
      <c r="H250" s="1"/>
      <c r="I250" s="1"/>
      <c r="J250" s="1"/>
    </row>
    <row r="251" spans="1:10" ht="12.75">
      <c r="A251" s="1"/>
      <c r="B251" s="7"/>
      <c r="C251" s="7"/>
      <c r="D251" s="7"/>
      <c r="E251" s="7"/>
      <c r="F251" s="9"/>
      <c r="G251" s="1"/>
      <c r="H251" s="1"/>
      <c r="I251" s="1"/>
      <c r="J251" s="1"/>
    </row>
    <row r="252" spans="1:10" ht="12.75">
      <c r="A252" s="1"/>
      <c r="B252" s="7"/>
      <c r="C252" s="7"/>
      <c r="D252" s="7"/>
      <c r="E252" s="7"/>
      <c r="F252" s="9"/>
      <c r="G252" s="1"/>
      <c r="H252" s="1"/>
      <c r="I252" s="1"/>
      <c r="J252" s="1"/>
    </row>
    <row r="253" spans="1:10" ht="12.75">
      <c r="A253" s="1"/>
      <c r="B253" s="7"/>
      <c r="C253" s="7"/>
      <c r="D253" s="7"/>
      <c r="E253" s="7"/>
      <c r="F253" s="9"/>
      <c r="G253" s="9"/>
      <c r="H253" s="9"/>
      <c r="I253" s="9"/>
      <c r="J253" s="9"/>
    </row>
    <row r="254" spans="1:10" ht="12.75">
      <c r="A254" s="9"/>
      <c r="B254" s="7"/>
      <c r="C254" s="7"/>
      <c r="D254" s="7"/>
      <c r="E254" s="7"/>
      <c r="F254" s="9"/>
      <c r="G254" s="1"/>
      <c r="H254" s="1"/>
      <c r="I254" s="1"/>
      <c r="J254" s="1"/>
    </row>
    <row r="255" spans="1:10" ht="12.75">
      <c r="A255" s="9"/>
      <c r="B255" s="7"/>
      <c r="C255" s="7"/>
      <c r="D255" s="7"/>
      <c r="E255" s="7"/>
      <c r="F255" s="9"/>
      <c r="G255" s="1"/>
      <c r="H255" s="1"/>
      <c r="I255" s="1"/>
      <c r="J255" s="1"/>
    </row>
    <row r="256" spans="1:10" ht="12.75">
      <c r="A256" s="1"/>
      <c r="B256" s="7"/>
      <c r="C256" s="7"/>
      <c r="D256" s="7"/>
      <c r="E256" s="7"/>
      <c r="F256" s="9"/>
      <c r="G256" s="1"/>
      <c r="H256" s="1"/>
      <c r="I256" s="1"/>
      <c r="J256" s="1"/>
    </row>
    <row r="257" spans="1:10" ht="12.75">
      <c r="A257" s="1"/>
      <c r="B257" s="7"/>
      <c r="C257" s="7"/>
      <c r="D257" s="7"/>
      <c r="E257" s="7"/>
      <c r="F257" s="9"/>
      <c r="G257" s="1"/>
      <c r="H257" s="1"/>
      <c r="I257" s="1"/>
      <c r="J257" s="1"/>
    </row>
    <row r="258" spans="1:10" ht="12.75">
      <c r="A258" s="1"/>
      <c r="B258" s="7"/>
      <c r="C258" s="7"/>
      <c r="D258" s="7"/>
      <c r="E258" s="7"/>
      <c r="F258" s="9"/>
      <c r="G258" s="1"/>
      <c r="H258" s="1"/>
      <c r="I258" s="1"/>
      <c r="J258" s="1"/>
    </row>
    <row r="259" spans="1:10" ht="12.75">
      <c r="A259" s="1"/>
      <c r="B259" s="7"/>
      <c r="C259" s="7"/>
      <c r="D259" s="7"/>
      <c r="E259" s="7"/>
      <c r="F259" s="9"/>
      <c r="G259" s="1"/>
      <c r="H259" s="1"/>
      <c r="I259" s="1"/>
      <c r="J259" s="1"/>
    </row>
    <row r="260" spans="1:10" ht="12.75">
      <c r="A260" s="1"/>
      <c r="B260" s="7"/>
      <c r="C260" s="7"/>
      <c r="D260" s="7"/>
      <c r="E260" s="7"/>
      <c r="F260" s="9"/>
      <c r="G260" s="9"/>
      <c r="H260" s="9"/>
      <c r="I260" s="9"/>
      <c r="J260" s="9"/>
    </row>
    <row r="261" spans="1:10" ht="12.75">
      <c r="A261" s="9"/>
      <c r="B261" s="7"/>
      <c r="C261" s="7"/>
      <c r="D261" s="7"/>
      <c r="E261" s="7"/>
      <c r="F261" s="9"/>
      <c r="G261" s="1"/>
      <c r="H261" s="1"/>
      <c r="I261" s="1"/>
      <c r="J261" s="1"/>
    </row>
    <row r="262" spans="1:10" ht="12.75">
      <c r="A262" s="1"/>
      <c r="B262" s="7"/>
      <c r="C262" s="7"/>
      <c r="D262" s="7"/>
      <c r="E262" s="7"/>
      <c r="F262" s="9"/>
      <c r="G262" s="1"/>
      <c r="H262" s="1"/>
      <c r="I262" s="1"/>
      <c r="J262" s="1"/>
    </row>
    <row r="263" spans="1:10" ht="12.75">
      <c r="A263" s="1"/>
      <c r="B263" s="7"/>
      <c r="C263" s="7"/>
      <c r="D263" s="7"/>
      <c r="E263" s="7"/>
      <c r="F263" s="9"/>
      <c r="G263" s="9"/>
      <c r="H263" s="9"/>
      <c r="I263" s="9"/>
      <c r="J263" s="9"/>
    </row>
    <row r="264" spans="1:10" ht="12.75">
      <c r="A264" s="9"/>
      <c r="B264" s="7"/>
      <c r="C264" s="7"/>
      <c r="D264" s="7"/>
      <c r="E264" s="7"/>
      <c r="F264" s="9"/>
      <c r="G264" s="1"/>
      <c r="H264" s="1"/>
      <c r="I264" s="1"/>
      <c r="J264" s="1"/>
    </row>
    <row r="265" spans="1:10" ht="12.75">
      <c r="A265" s="1"/>
      <c r="B265" s="7"/>
      <c r="C265" s="7"/>
      <c r="D265" s="7"/>
      <c r="E265" s="7"/>
      <c r="F265" s="9"/>
      <c r="G265" s="1"/>
      <c r="H265" s="1"/>
      <c r="I265" s="1"/>
      <c r="J265" s="1"/>
    </row>
    <row r="266" spans="1:10" ht="12.75">
      <c r="A266" s="1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13"/>
      <c r="J267" s="9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1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38"/>
      <c r="B276" s="138"/>
      <c r="C276" s="2"/>
      <c r="D276" s="138"/>
      <c r="E276" s="138"/>
      <c r="F276" s="138"/>
      <c r="G276" s="138"/>
      <c r="H276" s="2"/>
      <c r="I276" s="2"/>
      <c r="J276" s="2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37"/>
      <c r="E279" s="137"/>
      <c r="F279" s="137"/>
      <c r="G279" s="137"/>
      <c r="H279" s="12"/>
      <c r="I279" s="9"/>
      <c r="J279" s="9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</sheetData>
  <sheetProtection/>
  <mergeCells count="81">
    <mergeCell ref="E208:F208"/>
    <mergeCell ref="G208:I208"/>
    <mergeCell ref="A276:B276"/>
    <mergeCell ref="D276:E276"/>
    <mergeCell ref="F276:G276"/>
    <mergeCell ref="D279:E279"/>
    <mergeCell ref="F279:G279"/>
    <mergeCell ref="E205:F205"/>
    <mergeCell ref="G205:I205"/>
    <mergeCell ref="E206:F206"/>
    <mergeCell ref="G206:I206"/>
    <mergeCell ref="E207:F207"/>
    <mergeCell ref="G207:I207"/>
    <mergeCell ref="G201:I201"/>
    <mergeCell ref="E202:F202"/>
    <mergeCell ref="G202:I202"/>
    <mergeCell ref="E203:F203"/>
    <mergeCell ref="G203:I203"/>
    <mergeCell ref="E204:F204"/>
    <mergeCell ref="G204:I204"/>
    <mergeCell ref="E198:F198"/>
    <mergeCell ref="G198:I198"/>
    <mergeCell ref="E199:F199"/>
    <mergeCell ref="G199:I199"/>
    <mergeCell ref="E200:F200"/>
    <mergeCell ref="G200:I200"/>
    <mergeCell ref="E194:F194"/>
    <mergeCell ref="G194:I194"/>
    <mergeCell ref="E196:F196"/>
    <mergeCell ref="G196:I196"/>
    <mergeCell ref="E197:F197"/>
    <mergeCell ref="G197:I197"/>
    <mergeCell ref="E191:F191"/>
    <mergeCell ref="G191:I191"/>
    <mergeCell ref="E192:F192"/>
    <mergeCell ref="G192:I192"/>
    <mergeCell ref="E193:F193"/>
    <mergeCell ref="G193:I193"/>
    <mergeCell ref="D133:E133"/>
    <mergeCell ref="F133:G133"/>
    <mergeCell ref="G188:I188"/>
    <mergeCell ref="E189:F189"/>
    <mergeCell ref="G189:I189"/>
    <mergeCell ref="E190:F190"/>
    <mergeCell ref="G190:I190"/>
    <mergeCell ref="E39:F39"/>
    <mergeCell ref="A129:B129"/>
    <mergeCell ref="D129:E129"/>
    <mergeCell ref="F129:G129"/>
    <mergeCell ref="D132:E132"/>
    <mergeCell ref="F132:G132"/>
    <mergeCell ref="E33:F33"/>
    <mergeCell ref="E34:F34"/>
    <mergeCell ref="E35:F35"/>
    <mergeCell ref="E36:F36"/>
    <mergeCell ref="E37:F37"/>
    <mergeCell ref="E38:F38"/>
    <mergeCell ref="A30:D30"/>
    <mergeCell ref="E30:F30"/>
    <mergeCell ref="A31:D31"/>
    <mergeCell ref="E31:F31"/>
    <mergeCell ref="A32:D32"/>
    <mergeCell ref="E32:F32"/>
    <mergeCell ref="E25:F25"/>
    <mergeCell ref="E26:F26"/>
    <mergeCell ref="E27:F27"/>
    <mergeCell ref="E28:F28"/>
    <mergeCell ref="A29:D29"/>
    <mergeCell ref="E29:F29"/>
    <mergeCell ref="E20:F20"/>
    <mergeCell ref="E21:F21"/>
    <mergeCell ref="E22:F22"/>
    <mergeCell ref="A23:D23"/>
    <mergeCell ref="E23:F23"/>
    <mergeCell ref="E24:F24"/>
    <mergeCell ref="E14:F14"/>
    <mergeCell ref="E15:F15"/>
    <mergeCell ref="A16:D16"/>
    <mergeCell ref="E17:F17"/>
    <mergeCell ref="E18:F18"/>
    <mergeCell ref="E19:F19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U572"/>
  <sheetViews>
    <sheetView zoomScale="112" zoomScaleNormal="112" zoomScalePageLayoutView="0" workbookViewId="0" topLeftCell="A59">
      <selection activeCell="H94" sqref="H94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7.625" style="0" customWidth="1"/>
    <col min="5" max="5" width="4.125" style="0" customWidth="1"/>
    <col min="6" max="6" width="8.25390625" style="0" customWidth="1"/>
    <col min="7" max="7" width="12.3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84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144</v>
      </c>
      <c r="E6" s="20"/>
      <c r="F6" s="20"/>
      <c r="G6" s="20"/>
      <c r="H6" s="20"/>
      <c r="I6" s="20"/>
      <c r="J6" s="20"/>
    </row>
    <row r="7" spans="1:10" ht="12.75">
      <c r="A7" s="20" t="s">
        <v>114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52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54</v>
      </c>
      <c r="F12" s="32"/>
      <c r="G12" s="26"/>
      <c r="H12" s="26"/>
      <c r="I12" s="26"/>
      <c r="J12" s="8"/>
    </row>
    <row r="13" spans="1:8" ht="13.5" thickBot="1">
      <c r="A13" s="33" t="s">
        <v>2</v>
      </c>
      <c r="B13" s="34"/>
      <c r="C13" s="34"/>
      <c r="D13" s="34"/>
      <c r="E13" s="31" t="s">
        <v>13</v>
      </c>
      <c r="F13" s="78"/>
      <c r="G13" s="77" t="s">
        <v>146</v>
      </c>
      <c r="H13" s="77" t="s">
        <v>105</v>
      </c>
    </row>
    <row r="14" spans="1:8" ht="13.5" thickBot="1">
      <c r="A14" s="35" t="s">
        <v>3</v>
      </c>
      <c r="B14" s="34"/>
      <c r="C14" s="34"/>
      <c r="D14" s="36"/>
      <c r="E14" s="97"/>
      <c r="F14" s="98"/>
      <c r="G14" s="84"/>
      <c r="H14" s="84"/>
    </row>
    <row r="15" spans="1:8" ht="13.5" thickBot="1">
      <c r="A15" s="37" t="s">
        <v>4</v>
      </c>
      <c r="B15" s="38"/>
      <c r="C15" s="38"/>
      <c r="D15" s="36"/>
      <c r="E15" s="99">
        <v>18000</v>
      </c>
      <c r="F15" s="100"/>
      <c r="G15" s="85">
        <v>18000</v>
      </c>
      <c r="H15" s="85">
        <v>10557.64</v>
      </c>
    </row>
    <row r="16" spans="1:8" ht="13.5" thickBot="1">
      <c r="A16" s="146" t="s">
        <v>107</v>
      </c>
      <c r="B16" s="147"/>
      <c r="C16" s="147"/>
      <c r="D16" s="148"/>
      <c r="E16" s="29"/>
      <c r="F16" s="79"/>
      <c r="G16" s="85"/>
      <c r="H16" s="85">
        <v>132.72</v>
      </c>
    </row>
    <row r="17" spans="1:8" ht="13.5" thickBot="1">
      <c r="A17" s="37" t="s">
        <v>4</v>
      </c>
      <c r="B17" s="38"/>
      <c r="C17" s="38"/>
      <c r="D17" s="36"/>
      <c r="E17" s="99">
        <f>SUM(E15:E16)</f>
        <v>18000</v>
      </c>
      <c r="F17" s="100"/>
      <c r="G17" s="85">
        <v>18000</v>
      </c>
      <c r="H17" s="85">
        <f>H15+H16</f>
        <v>10690.359999999999</v>
      </c>
    </row>
    <row r="18" spans="1:8" ht="13.5" thickBot="1">
      <c r="A18" s="39" t="s">
        <v>5</v>
      </c>
      <c r="B18" s="40"/>
      <c r="C18" s="40"/>
      <c r="D18" s="41"/>
      <c r="E18" s="104"/>
      <c r="F18" s="105"/>
      <c r="G18" s="86"/>
      <c r="H18" s="84"/>
    </row>
    <row r="19" spans="1:8" ht="13.5" thickBot="1">
      <c r="A19" s="42" t="s">
        <v>79</v>
      </c>
      <c r="B19" s="43"/>
      <c r="C19" s="43"/>
      <c r="D19" s="36"/>
      <c r="E19" s="104"/>
      <c r="F19" s="105"/>
      <c r="G19" s="86"/>
      <c r="H19" s="84"/>
    </row>
    <row r="20" spans="1:8" ht="13.5" thickBot="1">
      <c r="A20" s="44" t="s">
        <v>6</v>
      </c>
      <c r="B20" s="45"/>
      <c r="C20" s="45"/>
      <c r="D20" s="46"/>
      <c r="E20" s="99">
        <v>0</v>
      </c>
      <c r="F20" s="100"/>
      <c r="G20" s="85">
        <v>961.62</v>
      </c>
      <c r="H20" s="85">
        <v>961.62</v>
      </c>
    </row>
    <row r="21" spans="1:8" ht="13.5" thickBot="1">
      <c r="A21" s="47" t="s">
        <v>7</v>
      </c>
      <c r="B21" s="48"/>
      <c r="C21" s="48"/>
      <c r="D21" s="49"/>
      <c r="E21" s="99">
        <v>107000</v>
      </c>
      <c r="F21" s="100"/>
      <c r="G21" s="85">
        <v>107000</v>
      </c>
      <c r="H21" s="85">
        <v>24145.23</v>
      </c>
    </row>
    <row r="22" spans="1:8" ht="13.5" thickBot="1">
      <c r="A22" s="50" t="s">
        <v>129</v>
      </c>
      <c r="B22" s="50"/>
      <c r="C22" s="50"/>
      <c r="D22" s="19"/>
      <c r="E22" s="107"/>
      <c r="F22" s="105"/>
      <c r="G22" s="86"/>
      <c r="H22" s="84">
        <v>147330.09</v>
      </c>
    </row>
    <row r="23" spans="1:8" ht="13.5" thickBot="1">
      <c r="A23" s="116" t="s">
        <v>137</v>
      </c>
      <c r="B23" s="117"/>
      <c r="C23" s="117"/>
      <c r="D23" s="118"/>
      <c r="E23" s="107"/>
      <c r="F23" s="105"/>
      <c r="G23" s="86"/>
      <c r="H23" s="84">
        <v>-7280.65</v>
      </c>
    </row>
    <row r="24" spans="1:8" ht="13.5" thickBot="1">
      <c r="A24" s="51" t="s">
        <v>131</v>
      </c>
      <c r="B24" s="52"/>
      <c r="C24" s="52"/>
      <c r="D24" s="53"/>
      <c r="E24" s="104"/>
      <c r="F24" s="105"/>
      <c r="G24" s="86"/>
      <c r="H24" s="86">
        <v>206731.27</v>
      </c>
    </row>
    <row r="25" spans="1:8" ht="13.5" thickBot="1">
      <c r="A25" s="54" t="s">
        <v>136</v>
      </c>
      <c r="B25" s="55"/>
      <c r="C25" s="55"/>
      <c r="D25" s="56"/>
      <c r="E25" s="104"/>
      <c r="F25" s="105"/>
      <c r="G25" s="86"/>
      <c r="H25" s="86">
        <v>7055.84</v>
      </c>
    </row>
    <row r="26" spans="1:8" ht="13.5" thickBot="1">
      <c r="A26" s="44" t="s">
        <v>75</v>
      </c>
      <c r="B26" s="45"/>
      <c r="C26" s="45"/>
      <c r="D26" s="46"/>
      <c r="E26" s="99">
        <v>600000</v>
      </c>
      <c r="F26" s="100"/>
      <c r="G26" s="85">
        <v>600000</v>
      </c>
      <c r="H26" s="85">
        <f>H22+H23+H24+H25</f>
        <v>353836.55</v>
      </c>
    </row>
    <row r="27" spans="1:8" ht="13.5" thickBot="1">
      <c r="A27" s="42" t="s">
        <v>121</v>
      </c>
      <c r="B27" s="43"/>
      <c r="C27" s="43"/>
      <c r="D27" s="36"/>
      <c r="E27" s="99">
        <v>500000</v>
      </c>
      <c r="F27" s="100"/>
      <c r="G27" s="85">
        <v>500000</v>
      </c>
      <c r="H27" s="85"/>
    </row>
    <row r="28" spans="1:8" ht="12.75">
      <c r="A28" s="93" t="s">
        <v>95</v>
      </c>
      <c r="B28" s="94"/>
      <c r="C28" s="94" t="s">
        <v>101</v>
      </c>
      <c r="D28" s="95"/>
      <c r="E28" s="109"/>
      <c r="F28" s="110"/>
      <c r="G28" s="85"/>
      <c r="H28" s="85">
        <v>225603</v>
      </c>
    </row>
    <row r="29" spans="1:8" ht="12.75">
      <c r="A29" s="116" t="s">
        <v>93</v>
      </c>
      <c r="B29" s="117"/>
      <c r="C29" s="117"/>
      <c r="D29" s="118"/>
      <c r="E29" s="114"/>
      <c r="F29" s="115"/>
      <c r="G29" s="85"/>
      <c r="H29" s="84"/>
    </row>
    <row r="30" spans="1:8" ht="13.5" thickBot="1">
      <c r="A30" s="119" t="s">
        <v>85</v>
      </c>
      <c r="B30" s="120"/>
      <c r="C30" s="120"/>
      <c r="D30" s="121"/>
      <c r="E30" s="122"/>
      <c r="F30" s="123"/>
      <c r="G30" s="85"/>
      <c r="H30" s="84"/>
    </row>
    <row r="31" spans="1:8" ht="13.5" thickBot="1">
      <c r="A31" s="124" t="s">
        <v>94</v>
      </c>
      <c r="B31" s="125"/>
      <c r="C31" s="125"/>
      <c r="D31" s="126"/>
      <c r="E31" s="99"/>
      <c r="F31" s="100"/>
      <c r="G31" s="85"/>
      <c r="H31" s="84"/>
    </row>
    <row r="32" spans="1:8" ht="13.5" thickBot="1">
      <c r="A32" s="127" t="s">
        <v>103</v>
      </c>
      <c r="B32" s="128"/>
      <c r="C32" s="128"/>
      <c r="D32" s="129"/>
      <c r="E32" s="97"/>
      <c r="F32" s="98"/>
      <c r="G32" s="86">
        <v>173400</v>
      </c>
      <c r="H32" s="85">
        <v>173400</v>
      </c>
    </row>
    <row r="33" spans="1:8" ht="13.5" thickBot="1">
      <c r="A33" s="44" t="s">
        <v>9</v>
      </c>
      <c r="B33" s="40"/>
      <c r="C33" s="40"/>
      <c r="D33" s="41"/>
      <c r="E33" s="99">
        <f>E17+E20+E21+E26+E27</f>
        <v>1225000</v>
      </c>
      <c r="F33" s="100"/>
      <c r="G33" s="85">
        <f>SUM(G14:G32)-18000</f>
        <v>1399361.62</v>
      </c>
      <c r="H33" s="85">
        <f>H17+H20+H21+H26+H28+H32</f>
        <v>788636.76</v>
      </c>
    </row>
    <row r="34" spans="1:8" ht="13.5" thickBot="1">
      <c r="A34" s="42" t="s">
        <v>116</v>
      </c>
      <c r="B34" s="38"/>
      <c r="C34" s="38"/>
      <c r="D34" s="36"/>
      <c r="E34" s="99">
        <v>1292000</v>
      </c>
      <c r="F34" s="100"/>
      <c r="G34" s="85">
        <v>1292000</v>
      </c>
      <c r="H34" s="85">
        <v>582000</v>
      </c>
    </row>
    <row r="35" spans="1:8" ht="13.5" thickBot="1">
      <c r="A35" s="39" t="s">
        <v>10</v>
      </c>
      <c r="B35" s="45"/>
      <c r="C35" s="45"/>
      <c r="D35" s="41"/>
      <c r="E35" s="99">
        <v>55000</v>
      </c>
      <c r="F35" s="100"/>
      <c r="G35" s="85">
        <v>55000</v>
      </c>
      <c r="H35" s="85">
        <v>39000</v>
      </c>
    </row>
    <row r="36" spans="1:8" ht="13.5" thickBot="1">
      <c r="A36" s="42" t="s">
        <v>11</v>
      </c>
      <c r="B36" s="38"/>
      <c r="C36" s="38"/>
      <c r="D36" s="36"/>
      <c r="E36" s="99">
        <v>8000</v>
      </c>
      <c r="F36" s="100"/>
      <c r="G36" s="85">
        <v>8000</v>
      </c>
      <c r="H36" s="85">
        <v>6000</v>
      </c>
    </row>
    <row r="37" spans="1:8" ht="13.5" thickBot="1">
      <c r="A37" s="39" t="s">
        <v>106</v>
      </c>
      <c r="B37" s="40"/>
      <c r="C37" s="40"/>
      <c r="D37" s="41"/>
      <c r="E37" s="99">
        <v>0</v>
      </c>
      <c r="F37" s="100"/>
      <c r="G37" s="85">
        <v>0</v>
      </c>
      <c r="H37" s="85"/>
    </row>
    <row r="38" spans="1:8" ht="13.5" thickBot="1">
      <c r="A38" s="37" t="s">
        <v>9</v>
      </c>
      <c r="B38" s="43"/>
      <c r="C38" s="43"/>
      <c r="D38" s="36"/>
      <c r="E38" s="99">
        <f>SUM(E34:E37)</f>
        <v>1355000</v>
      </c>
      <c r="F38" s="100"/>
      <c r="G38" s="85">
        <f>SUM(G34:G37)</f>
        <v>1355000</v>
      </c>
      <c r="H38" s="85">
        <f>H34+H35+H36+H37</f>
        <v>627000</v>
      </c>
    </row>
    <row r="39" spans="1:8" ht="13.5" thickBot="1">
      <c r="A39" s="37" t="s">
        <v>12</v>
      </c>
      <c r="B39" s="34"/>
      <c r="C39" s="34"/>
      <c r="D39" s="36"/>
      <c r="E39" s="99">
        <f>E33+E38</f>
        <v>2580000</v>
      </c>
      <c r="F39" s="100"/>
      <c r="G39" s="85">
        <f>G33+G38</f>
        <v>2754361.62</v>
      </c>
      <c r="H39" s="85">
        <f>H33+H38</f>
        <v>1415636.76</v>
      </c>
    </row>
    <row r="40" spans="1:10" ht="12.75">
      <c r="A40" s="45"/>
      <c r="B40" s="8"/>
      <c r="C40" s="8"/>
      <c r="D40" s="8"/>
      <c r="E40" s="58"/>
      <c r="F40" s="58"/>
      <c r="G40" s="59"/>
      <c r="H40" s="59"/>
      <c r="I40" s="58"/>
      <c r="J40" s="8"/>
    </row>
    <row r="41" spans="1:10" ht="12.75">
      <c r="A41" s="26"/>
      <c r="B41" s="26"/>
      <c r="C41" s="26"/>
      <c r="D41" s="26"/>
      <c r="E41" s="32" t="s">
        <v>55</v>
      </c>
      <c r="F41" s="26"/>
      <c r="G41" s="26"/>
      <c r="H41" s="26"/>
      <c r="I41" s="26"/>
      <c r="J41" s="26"/>
    </row>
    <row r="42" spans="1:10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3.5" thickBot="1">
      <c r="A43" s="4" t="s">
        <v>17</v>
      </c>
      <c r="B43" s="33"/>
      <c r="C43" s="34"/>
      <c r="D43" s="34"/>
      <c r="E43" s="34"/>
      <c r="F43" s="36"/>
      <c r="G43" s="4" t="s">
        <v>24</v>
      </c>
      <c r="H43" s="4"/>
      <c r="I43" s="4" t="s">
        <v>98</v>
      </c>
      <c r="J43" s="74" t="s">
        <v>97</v>
      </c>
    </row>
    <row r="44" spans="1:10" ht="12.75">
      <c r="A44" s="5" t="s">
        <v>18</v>
      </c>
      <c r="B44" s="4" t="s">
        <v>14</v>
      </c>
      <c r="C44" s="4" t="s">
        <v>14</v>
      </c>
      <c r="D44" s="4" t="s">
        <v>14</v>
      </c>
      <c r="E44" s="4" t="s">
        <v>14</v>
      </c>
      <c r="F44" s="17" t="s">
        <v>14</v>
      </c>
      <c r="G44" s="5" t="s">
        <v>25</v>
      </c>
      <c r="H44" s="26" t="s">
        <v>147</v>
      </c>
      <c r="I44" s="5" t="s">
        <v>99</v>
      </c>
      <c r="J44" s="75" t="s">
        <v>29</v>
      </c>
    </row>
    <row r="45" spans="1:10" ht="12.75">
      <c r="A45" s="5" t="s">
        <v>20</v>
      </c>
      <c r="B45" s="5" t="s">
        <v>15</v>
      </c>
      <c r="C45" s="5" t="s">
        <v>16</v>
      </c>
      <c r="D45" s="5" t="s">
        <v>21</v>
      </c>
      <c r="E45" s="5" t="s">
        <v>22</v>
      </c>
      <c r="F45" s="18" t="s">
        <v>23</v>
      </c>
      <c r="G45" s="5" t="s">
        <v>26</v>
      </c>
      <c r="H45" s="5" t="s">
        <v>25</v>
      </c>
      <c r="I45" s="72"/>
      <c r="J45" s="75"/>
    </row>
    <row r="46" spans="1:10" ht="12.75">
      <c r="A46" s="5" t="s">
        <v>19</v>
      </c>
      <c r="B46" s="5"/>
      <c r="C46" s="5"/>
      <c r="D46" s="5"/>
      <c r="E46" s="5"/>
      <c r="F46" s="18"/>
      <c r="G46" s="5" t="s">
        <v>27</v>
      </c>
      <c r="H46" s="5" t="s">
        <v>26</v>
      </c>
      <c r="I46" s="5"/>
      <c r="J46" s="75"/>
    </row>
    <row r="47" spans="1:10" ht="12.75">
      <c r="A47" s="5"/>
      <c r="B47" s="5"/>
      <c r="C47" s="5"/>
      <c r="D47" s="5"/>
      <c r="E47" s="5"/>
      <c r="F47" s="18"/>
      <c r="G47" s="5" t="s">
        <v>28</v>
      </c>
      <c r="H47" s="5"/>
      <c r="I47" s="5"/>
      <c r="J47" s="75"/>
    </row>
    <row r="48" spans="1:10" ht="12.75">
      <c r="A48" s="22" t="s">
        <v>30</v>
      </c>
      <c r="B48" s="21" t="s">
        <v>37</v>
      </c>
      <c r="C48" s="21" t="s">
        <v>38</v>
      </c>
      <c r="D48" s="21" t="s">
        <v>39</v>
      </c>
      <c r="E48" s="21" t="s">
        <v>108</v>
      </c>
      <c r="F48" s="22">
        <v>211</v>
      </c>
      <c r="G48" s="19">
        <v>637000</v>
      </c>
      <c r="H48" s="19">
        <v>637000</v>
      </c>
      <c r="I48" s="19">
        <v>225957</v>
      </c>
      <c r="J48" s="19">
        <v>225957</v>
      </c>
    </row>
    <row r="49" spans="1:10" ht="12.75">
      <c r="A49" s="19"/>
      <c r="B49" s="21"/>
      <c r="C49" s="21"/>
      <c r="D49" s="21"/>
      <c r="E49" s="21" t="s">
        <v>108</v>
      </c>
      <c r="F49" s="22">
        <v>213</v>
      </c>
      <c r="G49" s="19">
        <v>193000</v>
      </c>
      <c r="H49" s="19">
        <v>193000</v>
      </c>
      <c r="I49" s="19">
        <v>74726</v>
      </c>
      <c r="J49" s="19">
        <v>73214</v>
      </c>
    </row>
    <row r="50" spans="1:10" ht="12" customHeight="1">
      <c r="A50" s="19"/>
      <c r="B50" s="21"/>
      <c r="C50" s="21"/>
      <c r="D50" s="21"/>
      <c r="E50" s="21" t="s">
        <v>109</v>
      </c>
      <c r="F50" s="22">
        <v>221</v>
      </c>
      <c r="G50" s="19">
        <v>57600</v>
      </c>
      <c r="H50" s="19">
        <v>57600</v>
      </c>
      <c r="I50" s="19">
        <v>10200</v>
      </c>
      <c r="J50" s="19">
        <v>10200</v>
      </c>
    </row>
    <row r="51" spans="1:10" ht="12.75" customHeight="1" hidden="1">
      <c r="A51" s="19"/>
      <c r="B51" s="21"/>
      <c r="C51" s="21"/>
      <c r="D51" s="21"/>
      <c r="E51" s="21"/>
      <c r="F51" s="22">
        <v>221</v>
      </c>
      <c r="G51" s="19">
        <v>18000</v>
      </c>
      <c r="H51" s="19">
        <v>18000</v>
      </c>
      <c r="I51" s="19"/>
      <c r="J51" s="19"/>
    </row>
    <row r="52" spans="1:10" ht="11.25" customHeight="1">
      <c r="A52" s="19"/>
      <c r="B52" s="21"/>
      <c r="C52" s="21"/>
      <c r="D52" s="21"/>
      <c r="E52" s="21" t="s">
        <v>109</v>
      </c>
      <c r="F52" s="22">
        <v>222</v>
      </c>
      <c r="G52" s="19">
        <v>56100</v>
      </c>
      <c r="H52" s="19">
        <v>22500</v>
      </c>
      <c r="I52" s="19">
        <v>22500</v>
      </c>
      <c r="J52" s="19">
        <v>22500</v>
      </c>
    </row>
    <row r="53" spans="1:10" ht="12.75" customHeight="1" hidden="1">
      <c r="A53" s="19"/>
      <c r="B53" s="21"/>
      <c r="C53" s="21"/>
      <c r="D53" s="21"/>
      <c r="E53" s="21"/>
      <c r="F53" s="22">
        <v>226</v>
      </c>
      <c r="G53" s="19">
        <v>221000</v>
      </c>
      <c r="H53" s="19">
        <v>221000</v>
      </c>
      <c r="I53" s="19"/>
      <c r="J53" s="19"/>
    </row>
    <row r="54" spans="1:10" ht="12.75">
      <c r="A54" s="19"/>
      <c r="B54" s="21"/>
      <c r="C54" s="21"/>
      <c r="D54" s="21"/>
      <c r="E54" s="21" t="s">
        <v>109</v>
      </c>
      <c r="F54" s="22">
        <v>224</v>
      </c>
      <c r="G54" s="19"/>
      <c r="H54" s="19">
        <v>33600</v>
      </c>
      <c r="I54" s="19">
        <v>30000</v>
      </c>
      <c r="J54" s="19">
        <v>30000</v>
      </c>
    </row>
    <row r="55" spans="1:10" ht="12.75">
      <c r="A55" s="19"/>
      <c r="B55" s="21"/>
      <c r="C55" s="21"/>
      <c r="D55" s="21"/>
      <c r="E55" s="21" t="s">
        <v>109</v>
      </c>
      <c r="F55" s="22">
        <v>226</v>
      </c>
      <c r="G55" s="19">
        <v>30000</v>
      </c>
      <c r="H55" s="19"/>
      <c r="I55" s="19"/>
      <c r="J55" s="19"/>
    </row>
    <row r="56" spans="1:10" ht="12.75">
      <c r="A56" s="19"/>
      <c r="B56" s="21"/>
      <c r="C56" s="21"/>
      <c r="D56" s="21"/>
      <c r="E56" s="21" t="s">
        <v>110</v>
      </c>
      <c r="F56" s="22">
        <v>290</v>
      </c>
      <c r="G56" s="19">
        <v>10000</v>
      </c>
      <c r="H56" s="19"/>
      <c r="I56" s="19"/>
      <c r="J56" s="19"/>
    </row>
    <row r="57" spans="1:10" ht="12.75">
      <c r="A57" s="19"/>
      <c r="B57" s="21"/>
      <c r="C57" s="21"/>
      <c r="D57" s="21"/>
      <c r="E57" s="21" t="s">
        <v>109</v>
      </c>
      <c r="F57" s="22">
        <v>290</v>
      </c>
      <c r="G57" s="19">
        <v>0</v>
      </c>
      <c r="H57" s="19">
        <v>0</v>
      </c>
      <c r="I57" s="19"/>
      <c r="J57" s="19"/>
    </row>
    <row r="58" spans="1:10" ht="12.75">
      <c r="A58" s="19"/>
      <c r="B58" s="19"/>
      <c r="C58" s="19"/>
      <c r="D58" s="19"/>
      <c r="E58" s="27">
        <v>244</v>
      </c>
      <c r="F58" s="23">
        <v>310</v>
      </c>
      <c r="G58" s="61">
        <v>0</v>
      </c>
      <c r="H58" s="61">
        <v>0</v>
      </c>
      <c r="I58" s="19"/>
      <c r="J58" s="19"/>
    </row>
    <row r="59" spans="1:10" ht="12.75">
      <c r="A59" s="19"/>
      <c r="B59" s="19"/>
      <c r="C59" s="19"/>
      <c r="D59" s="19"/>
      <c r="E59" s="27">
        <v>244</v>
      </c>
      <c r="F59" s="22">
        <v>340</v>
      </c>
      <c r="G59" s="19">
        <v>50000</v>
      </c>
      <c r="H59" s="19">
        <v>94000</v>
      </c>
      <c r="I59" s="19">
        <v>93800</v>
      </c>
      <c r="J59" s="19">
        <v>93800</v>
      </c>
    </row>
    <row r="60" spans="1:10" ht="12.75" customHeight="1" hidden="1">
      <c r="A60" s="22"/>
      <c r="B60" s="21"/>
      <c r="C60" s="21"/>
      <c r="D60" s="21"/>
      <c r="E60" s="21"/>
      <c r="F60" s="22"/>
      <c r="G60" s="19"/>
      <c r="H60" s="19"/>
      <c r="I60" s="19"/>
      <c r="J60" s="19"/>
    </row>
    <row r="61" spans="1:10" ht="12.75" customHeight="1" hidden="1">
      <c r="A61" s="19"/>
      <c r="B61" s="21"/>
      <c r="C61" s="21"/>
      <c r="D61" s="21"/>
      <c r="E61" s="21"/>
      <c r="F61" s="22"/>
      <c r="G61" s="19"/>
      <c r="H61" s="19"/>
      <c r="I61" s="19"/>
      <c r="J61" s="19"/>
    </row>
    <row r="62" spans="1:10" ht="12.75" customHeight="1" hidden="1">
      <c r="A62" s="19"/>
      <c r="B62" s="21"/>
      <c r="C62" s="21"/>
      <c r="D62" s="21"/>
      <c r="E62" s="21"/>
      <c r="F62" s="22"/>
      <c r="G62" s="19"/>
      <c r="H62" s="19"/>
      <c r="I62" s="19"/>
      <c r="J62" s="19"/>
    </row>
    <row r="63" spans="1:10" ht="12.75" customHeight="1" hidden="1">
      <c r="A63" s="19"/>
      <c r="B63" s="21"/>
      <c r="C63" s="21"/>
      <c r="D63" s="21"/>
      <c r="E63" s="21"/>
      <c r="F63" s="22"/>
      <c r="G63" s="22"/>
      <c r="H63" s="22"/>
      <c r="I63" s="22"/>
      <c r="J63" s="22"/>
    </row>
    <row r="64" spans="1:10" ht="12.75" customHeight="1" hidden="1">
      <c r="A64" s="22"/>
      <c r="B64" s="21"/>
      <c r="C64" s="21"/>
      <c r="D64" s="21"/>
      <c r="E64" s="21"/>
      <c r="F64" s="22"/>
      <c r="G64" s="22"/>
      <c r="H64" s="22"/>
      <c r="I64" s="22"/>
      <c r="J64" s="22"/>
    </row>
    <row r="65" spans="1:10" ht="12.75">
      <c r="A65" s="19" t="s">
        <v>9</v>
      </c>
      <c r="B65" s="21"/>
      <c r="C65" s="21"/>
      <c r="D65" s="21"/>
      <c r="E65" s="21"/>
      <c r="F65" s="22"/>
      <c r="G65" s="22">
        <f>G48+G49+G50+G52+G54+G55+G56+G57+G58+G59</f>
        <v>1033700</v>
      </c>
      <c r="H65" s="22">
        <f>H48+H49+H50+H52+H54+H55+H56+H57+H58+H59</f>
        <v>1037700</v>
      </c>
      <c r="I65" s="22">
        <f>SUM(I48:I64)</f>
        <v>457183</v>
      </c>
      <c r="J65" s="22">
        <f>J48+J49+J50+J52+J54+J55+J57+J59</f>
        <v>455671</v>
      </c>
    </row>
    <row r="66" spans="1:10" ht="12.75">
      <c r="A66" s="22" t="s">
        <v>31</v>
      </c>
      <c r="B66" s="21" t="s">
        <v>37</v>
      </c>
      <c r="C66" s="21" t="s">
        <v>115</v>
      </c>
      <c r="D66" s="21" t="s">
        <v>40</v>
      </c>
      <c r="E66" s="21" t="s">
        <v>111</v>
      </c>
      <c r="F66" s="22">
        <v>290</v>
      </c>
      <c r="G66" s="22">
        <v>50000</v>
      </c>
      <c r="H66" s="22">
        <v>35000</v>
      </c>
      <c r="I66" s="22">
        <v>0</v>
      </c>
      <c r="J66" s="22">
        <v>0</v>
      </c>
    </row>
    <row r="67" spans="1:10" ht="12.75">
      <c r="A67" s="22" t="s">
        <v>1</v>
      </c>
      <c r="B67" s="21" t="s">
        <v>37</v>
      </c>
      <c r="C67" s="21" t="s">
        <v>77</v>
      </c>
      <c r="D67" s="21" t="s">
        <v>41</v>
      </c>
      <c r="E67" s="21" t="s">
        <v>109</v>
      </c>
      <c r="F67" s="22">
        <v>226</v>
      </c>
      <c r="G67" s="19"/>
      <c r="H67" s="19"/>
      <c r="I67" s="19"/>
      <c r="J67" s="19"/>
    </row>
    <row r="68" spans="1:10" ht="12.75">
      <c r="A68" s="19"/>
      <c r="B68" s="21" t="s">
        <v>37</v>
      </c>
      <c r="C68" s="21" t="s">
        <v>104</v>
      </c>
      <c r="D68" s="21" t="s">
        <v>41</v>
      </c>
      <c r="E68" s="21" t="s">
        <v>109</v>
      </c>
      <c r="F68" s="22">
        <v>340</v>
      </c>
      <c r="G68" s="19">
        <v>8000</v>
      </c>
      <c r="H68" s="19">
        <v>8000</v>
      </c>
      <c r="I68" s="19"/>
      <c r="J68" s="19"/>
    </row>
    <row r="69" spans="1:10" ht="12.75">
      <c r="A69" s="19" t="s">
        <v>9</v>
      </c>
      <c r="B69" s="21"/>
      <c r="C69" s="21"/>
      <c r="D69" s="21"/>
      <c r="E69" s="21"/>
      <c r="F69" s="22"/>
      <c r="G69" s="22">
        <f>SUM(G67:G68)</f>
        <v>8000</v>
      </c>
      <c r="H69" s="22">
        <f>SUM(H67:H68)</f>
        <v>8000</v>
      </c>
      <c r="I69" s="22">
        <f>I68</f>
        <v>0</v>
      </c>
      <c r="J69" s="22">
        <f>SUM(J67:J68)</f>
        <v>0</v>
      </c>
    </row>
    <row r="70" spans="1:10" ht="12.75" customHeight="1" hidden="1">
      <c r="A70" s="19"/>
      <c r="B70" s="21"/>
      <c r="C70" s="21"/>
      <c r="D70" s="21"/>
      <c r="E70" s="21"/>
      <c r="F70" s="22">
        <v>310</v>
      </c>
      <c r="G70" s="19"/>
      <c r="H70" s="19"/>
      <c r="I70" s="19"/>
      <c r="J70" s="19"/>
    </row>
    <row r="71" spans="1:10" ht="12.75" customHeight="1" hidden="1">
      <c r="A71" s="19"/>
      <c r="B71" s="21"/>
      <c r="C71" s="21"/>
      <c r="D71" s="21"/>
      <c r="E71" s="21"/>
      <c r="F71" s="22">
        <v>340</v>
      </c>
      <c r="G71" s="19"/>
      <c r="H71" s="19"/>
      <c r="I71" s="19"/>
      <c r="J71" s="19"/>
    </row>
    <row r="72" spans="1:10" ht="12.75">
      <c r="A72" s="22" t="s">
        <v>32</v>
      </c>
      <c r="B72" s="21" t="s">
        <v>37</v>
      </c>
      <c r="C72" s="21" t="s">
        <v>77</v>
      </c>
      <c r="D72" s="21" t="s">
        <v>42</v>
      </c>
      <c r="E72" s="21" t="s">
        <v>138</v>
      </c>
      <c r="F72" s="22">
        <v>226</v>
      </c>
      <c r="G72" s="19">
        <v>746000</v>
      </c>
      <c r="H72" s="19">
        <v>746000</v>
      </c>
      <c r="I72" s="19">
        <v>304649.14</v>
      </c>
      <c r="J72" s="19">
        <v>303178.14</v>
      </c>
    </row>
    <row r="73" spans="1:10" ht="12.75">
      <c r="A73" s="22"/>
      <c r="B73" s="21"/>
      <c r="C73" s="21"/>
      <c r="D73" s="21"/>
      <c r="E73" s="21" t="s">
        <v>109</v>
      </c>
      <c r="F73" s="22">
        <v>226</v>
      </c>
      <c r="G73" s="19">
        <v>0</v>
      </c>
      <c r="H73" s="19">
        <v>0</v>
      </c>
      <c r="I73" s="19"/>
      <c r="J73" s="19"/>
    </row>
    <row r="74" spans="1:10" ht="12.75">
      <c r="A74" s="19"/>
      <c r="B74" s="19"/>
      <c r="C74" s="19"/>
      <c r="D74" s="19"/>
      <c r="E74" s="27">
        <v>244</v>
      </c>
      <c r="F74" s="23">
        <v>310</v>
      </c>
      <c r="G74" s="19">
        <v>0</v>
      </c>
      <c r="H74" s="19">
        <v>0</v>
      </c>
      <c r="I74" s="19"/>
      <c r="J74" s="19"/>
    </row>
    <row r="75" spans="1:10" ht="12.75">
      <c r="A75" s="19"/>
      <c r="B75" s="19"/>
      <c r="C75" s="19"/>
      <c r="D75" s="19"/>
      <c r="E75" s="27">
        <v>244</v>
      </c>
      <c r="F75" s="23">
        <v>340</v>
      </c>
      <c r="G75" s="19">
        <v>0</v>
      </c>
      <c r="H75" s="19">
        <v>0</v>
      </c>
      <c r="I75" s="19"/>
      <c r="J75" s="19"/>
    </row>
    <row r="76" spans="1:10" ht="12.75">
      <c r="A76" s="19" t="s">
        <v>9</v>
      </c>
      <c r="B76" s="21"/>
      <c r="C76" s="21"/>
      <c r="D76" s="21"/>
      <c r="E76" s="21"/>
      <c r="F76" s="22"/>
      <c r="G76" s="22">
        <f>G72+G73+G74+G75</f>
        <v>746000</v>
      </c>
      <c r="H76" s="22">
        <f>H72+H73+H74+H75</f>
        <v>746000</v>
      </c>
      <c r="I76" s="22">
        <f>SUM(I72:I75)</f>
        <v>304649.14</v>
      </c>
      <c r="J76" s="22">
        <f>SUM(J72:J75)</f>
        <v>303178.14</v>
      </c>
    </row>
    <row r="77" spans="1:10" ht="12.75">
      <c r="A77" s="22" t="s">
        <v>33</v>
      </c>
      <c r="B77" s="21" t="s">
        <v>37</v>
      </c>
      <c r="C77" s="21" t="s">
        <v>43</v>
      </c>
      <c r="D77" s="21" t="s">
        <v>44</v>
      </c>
      <c r="E77" s="21" t="s">
        <v>112</v>
      </c>
      <c r="F77" s="22">
        <v>211</v>
      </c>
      <c r="G77" s="19">
        <v>152600</v>
      </c>
      <c r="H77" s="19">
        <v>152600</v>
      </c>
      <c r="I77" s="63">
        <v>42029</v>
      </c>
      <c r="J77" s="19">
        <v>42029</v>
      </c>
    </row>
    <row r="78" spans="1:10" ht="12.75" customHeight="1" hidden="1">
      <c r="A78" s="19"/>
      <c r="B78" s="21"/>
      <c r="C78" s="21"/>
      <c r="D78" s="21"/>
      <c r="E78" s="21"/>
      <c r="F78" s="22">
        <v>226</v>
      </c>
      <c r="G78" s="19"/>
      <c r="H78" s="19"/>
      <c r="I78" s="19"/>
      <c r="J78" s="19"/>
    </row>
    <row r="79" spans="1:10" ht="12.75" customHeight="1" hidden="1">
      <c r="A79" s="19"/>
      <c r="B79" s="21"/>
      <c r="C79" s="21"/>
      <c r="D79" s="21"/>
      <c r="E79" s="21"/>
      <c r="F79" s="22">
        <v>290</v>
      </c>
      <c r="G79" s="19"/>
      <c r="H79" s="19"/>
      <c r="I79" s="19"/>
      <c r="J79" s="19"/>
    </row>
    <row r="80" spans="1:10" ht="12.75" customHeight="1" hidden="1">
      <c r="A80" s="19"/>
      <c r="B80" s="21"/>
      <c r="C80" s="21"/>
      <c r="D80" s="21"/>
      <c r="E80" s="21"/>
      <c r="F80" s="22">
        <v>340</v>
      </c>
      <c r="G80" s="19"/>
      <c r="H80" s="19"/>
      <c r="I80" s="19"/>
      <c r="J80" s="19"/>
    </row>
    <row r="81" spans="1:10" ht="12.75">
      <c r="A81" s="19"/>
      <c r="B81" s="21"/>
      <c r="C81" s="21"/>
      <c r="D81" s="21"/>
      <c r="E81" s="21" t="s">
        <v>112</v>
      </c>
      <c r="F81" s="22">
        <v>213</v>
      </c>
      <c r="G81" s="19">
        <v>46100</v>
      </c>
      <c r="H81" s="19">
        <v>46100</v>
      </c>
      <c r="I81" s="63">
        <v>16638</v>
      </c>
      <c r="J81" s="19">
        <v>16638</v>
      </c>
    </row>
    <row r="82" spans="1:10" ht="12.75">
      <c r="A82" s="24"/>
      <c r="B82" s="24"/>
      <c r="C82" s="24"/>
      <c r="D82" s="24"/>
      <c r="E82" s="76">
        <v>244</v>
      </c>
      <c r="F82" s="25">
        <v>226</v>
      </c>
      <c r="G82" s="24">
        <v>0</v>
      </c>
      <c r="H82" s="24">
        <v>0</v>
      </c>
      <c r="I82" s="26"/>
      <c r="J82" s="24"/>
    </row>
    <row r="83" spans="1:10" ht="12.75">
      <c r="A83" s="19"/>
      <c r="B83" s="19"/>
      <c r="C83" s="19"/>
      <c r="D83" s="19"/>
      <c r="E83" s="27">
        <v>244</v>
      </c>
      <c r="F83" s="23">
        <v>340</v>
      </c>
      <c r="G83" s="19">
        <v>0</v>
      </c>
      <c r="H83" s="19">
        <v>0</v>
      </c>
      <c r="I83" s="19"/>
      <c r="J83" s="19"/>
    </row>
    <row r="84" spans="1:10" ht="12.75" customHeight="1" hidden="1">
      <c r="A84" s="19" t="s">
        <v>9</v>
      </c>
      <c r="B84" s="19"/>
      <c r="C84" s="19"/>
      <c r="D84" s="19"/>
      <c r="E84" s="19"/>
      <c r="F84" s="19"/>
      <c r="G84" s="22">
        <f>SUM(G76:G80)</f>
        <v>898600</v>
      </c>
      <c r="H84" s="22">
        <f>SUM(H76:H80)</f>
        <v>898600</v>
      </c>
      <c r="I84" s="64"/>
      <c r="J84" s="22"/>
    </row>
    <row r="85" spans="1:10" ht="12.75" customHeight="1" hidden="1">
      <c r="A85" s="19"/>
      <c r="B85" s="21"/>
      <c r="C85" s="21"/>
      <c r="D85" s="21"/>
      <c r="E85" s="21"/>
      <c r="F85" s="22"/>
      <c r="G85" s="19"/>
      <c r="H85" s="19"/>
      <c r="I85" s="19"/>
      <c r="J85" s="19"/>
    </row>
    <row r="86" spans="1:10" ht="12.75">
      <c r="A86" s="19" t="s">
        <v>9</v>
      </c>
      <c r="B86" s="21"/>
      <c r="C86" s="21"/>
      <c r="D86" s="21"/>
      <c r="E86" s="21"/>
      <c r="F86" s="22"/>
      <c r="G86" s="22">
        <f>G77+G81+G82+G83</f>
        <v>198700</v>
      </c>
      <c r="H86" s="22">
        <f>H77+H81+H82+H83</f>
        <v>198700</v>
      </c>
      <c r="I86" s="64">
        <f>SUM(I77:I85)</f>
        <v>58667</v>
      </c>
      <c r="J86" s="22">
        <f>SUM(J77:J85)</f>
        <v>58667</v>
      </c>
    </row>
    <row r="87" spans="1:10" ht="12.75">
      <c r="A87" s="22" t="s">
        <v>102</v>
      </c>
      <c r="B87" s="21" t="s">
        <v>37</v>
      </c>
      <c r="C87" s="21" t="s">
        <v>43</v>
      </c>
      <c r="D87" s="21" t="s">
        <v>78</v>
      </c>
      <c r="E87" s="21" t="s">
        <v>112</v>
      </c>
      <c r="F87" s="22">
        <v>211</v>
      </c>
      <c r="G87" s="19">
        <v>152600</v>
      </c>
      <c r="H87" s="19">
        <v>152600</v>
      </c>
      <c r="I87" s="19">
        <v>42029</v>
      </c>
      <c r="J87" s="19">
        <v>42029</v>
      </c>
    </row>
    <row r="88" spans="1:10" ht="12.75">
      <c r="A88" s="22"/>
      <c r="B88" s="21"/>
      <c r="C88" s="21"/>
      <c r="D88" s="21"/>
      <c r="E88" s="21" t="s">
        <v>112</v>
      </c>
      <c r="F88" s="22">
        <v>213</v>
      </c>
      <c r="G88" s="19">
        <v>46100</v>
      </c>
      <c r="H88" s="19">
        <v>46100</v>
      </c>
      <c r="I88" s="19">
        <v>16638</v>
      </c>
      <c r="J88" s="19">
        <v>16638</v>
      </c>
    </row>
    <row r="89" spans="1:10" ht="12.75">
      <c r="A89" s="19"/>
      <c r="B89" s="21"/>
      <c r="C89" s="21"/>
      <c r="D89" s="21"/>
      <c r="E89" s="21" t="s">
        <v>109</v>
      </c>
      <c r="F89" s="22">
        <v>340</v>
      </c>
      <c r="G89" s="19">
        <v>100000</v>
      </c>
      <c r="H89" s="19">
        <v>196600</v>
      </c>
      <c r="I89" s="19">
        <v>196600</v>
      </c>
      <c r="J89" s="19">
        <v>196600</v>
      </c>
    </row>
    <row r="90" spans="1:10" ht="12.75" customHeight="1" hidden="1">
      <c r="A90" s="19" t="s">
        <v>9</v>
      </c>
      <c r="B90" s="21"/>
      <c r="C90" s="21"/>
      <c r="D90" s="21"/>
      <c r="E90" s="21"/>
      <c r="F90" s="22"/>
      <c r="G90" s="22">
        <f>G87+G89</f>
        <v>252600</v>
      </c>
      <c r="H90" s="22">
        <f>H87+H89</f>
        <v>349200</v>
      </c>
      <c r="I90" s="22"/>
      <c r="J90" s="22"/>
    </row>
    <row r="91" spans="1:10" ht="12.75" customHeight="1" hidden="1">
      <c r="A91" s="19"/>
      <c r="B91" s="21"/>
      <c r="C91" s="21"/>
      <c r="D91" s="21"/>
      <c r="E91" s="21"/>
      <c r="F91" s="22"/>
      <c r="G91" s="19"/>
      <c r="H91" s="19"/>
      <c r="I91" s="19"/>
      <c r="J91" s="19"/>
    </row>
    <row r="92" spans="1:10" ht="12.75" customHeight="1" hidden="1">
      <c r="A92" s="19"/>
      <c r="B92" s="21"/>
      <c r="C92" s="21"/>
      <c r="D92" s="21"/>
      <c r="E92" s="21"/>
      <c r="F92" s="22"/>
      <c r="G92" s="19"/>
      <c r="H92" s="19"/>
      <c r="I92" s="19"/>
      <c r="J92" s="19"/>
    </row>
    <row r="93" spans="1:10" ht="12.75">
      <c r="A93" s="19" t="s">
        <v>9</v>
      </c>
      <c r="B93" s="21"/>
      <c r="C93" s="21"/>
      <c r="D93" s="21"/>
      <c r="E93" s="21"/>
      <c r="F93" s="22"/>
      <c r="G93" s="22">
        <f>G87+G88+G89</f>
        <v>298700</v>
      </c>
      <c r="H93" s="22">
        <f>H87+H88+H89</f>
        <v>395300</v>
      </c>
      <c r="I93" s="22">
        <f>I87+I88+I89</f>
        <v>255267</v>
      </c>
      <c r="J93" s="22">
        <f>J87+J88+J89</f>
        <v>255267</v>
      </c>
    </row>
    <row r="94" spans="1:10" ht="12" customHeight="1">
      <c r="A94" s="22" t="s">
        <v>126</v>
      </c>
      <c r="B94" s="21" t="s">
        <v>37</v>
      </c>
      <c r="C94" s="21" t="s">
        <v>127</v>
      </c>
      <c r="D94" s="21" t="s">
        <v>128</v>
      </c>
      <c r="E94" s="21" t="s">
        <v>109</v>
      </c>
      <c r="F94" s="22">
        <v>340</v>
      </c>
      <c r="G94" s="19">
        <v>100000</v>
      </c>
      <c r="H94" s="19">
        <v>100000</v>
      </c>
      <c r="I94" s="19">
        <v>100000</v>
      </c>
      <c r="J94" s="19">
        <v>100000</v>
      </c>
    </row>
    <row r="95" spans="1:10" ht="0.75" customHeight="1" hidden="1">
      <c r="A95" s="19"/>
      <c r="B95" s="19"/>
      <c r="C95" s="19"/>
      <c r="D95" s="19"/>
      <c r="E95" s="19"/>
      <c r="F95" s="22">
        <v>213</v>
      </c>
      <c r="G95" s="19">
        <v>21000</v>
      </c>
      <c r="H95" s="19">
        <v>21000</v>
      </c>
      <c r="I95" s="19"/>
      <c r="J95" s="19"/>
    </row>
    <row r="96" spans="1:10" ht="12.75" customHeight="1" hidden="1">
      <c r="A96" s="22"/>
      <c r="B96" s="21"/>
      <c r="C96" s="21"/>
      <c r="D96" s="21"/>
      <c r="E96" s="21"/>
      <c r="F96" s="22">
        <v>310</v>
      </c>
      <c r="G96" s="19"/>
      <c r="H96" s="19"/>
      <c r="I96" s="19"/>
      <c r="J96" s="19"/>
    </row>
    <row r="97" spans="1:10" ht="12.75" customHeight="1" hidden="1">
      <c r="A97" s="19"/>
      <c r="B97" s="21"/>
      <c r="C97" s="21"/>
      <c r="D97" s="21"/>
      <c r="E97" s="21"/>
      <c r="F97" s="22"/>
      <c r="G97" s="19"/>
      <c r="H97" s="19"/>
      <c r="I97" s="19"/>
      <c r="J97" s="19"/>
    </row>
    <row r="98" spans="1:10" ht="12.75" customHeight="1" hidden="1">
      <c r="A98" s="19"/>
      <c r="B98" s="21"/>
      <c r="C98" s="21"/>
      <c r="D98" s="21"/>
      <c r="E98" s="21"/>
      <c r="F98" s="22"/>
      <c r="G98" s="19"/>
      <c r="H98" s="19"/>
      <c r="I98" s="19"/>
      <c r="J98" s="19"/>
    </row>
    <row r="99" spans="1:10" ht="12.75" customHeight="1" hidden="1">
      <c r="A99" s="19"/>
      <c r="B99" s="21"/>
      <c r="C99" s="21"/>
      <c r="D99" s="21"/>
      <c r="E99" s="21"/>
      <c r="F99" s="22"/>
      <c r="G99" s="19"/>
      <c r="H99" s="19"/>
      <c r="I99" s="19"/>
      <c r="J99" s="19"/>
    </row>
    <row r="100" spans="1:10" ht="12.75" customHeight="1" hidden="1">
      <c r="A100" s="19" t="s">
        <v>9</v>
      </c>
      <c r="B100" s="21"/>
      <c r="C100" s="21"/>
      <c r="D100" s="21"/>
      <c r="E100" s="21"/>
      <c r="F100" s="19"/>
      <c r="G100" s="22">
        <f>SUM(G91:G99)</f>
        <v>419700</v>
      </c>
      <c r="H100" s="22">
        <f>SUM(H91:H99)</f>
        <v>516300</v>
      </c>
      <c r="I100" s="22"/>
      <c r="J100" s="22"/>
    </row>
    <row r="101" spans="1:255" ht="12.75" customHeight="1" hidden="1">
      <c r="A101" s="65"/>
      <c r="B101" s="26"/>
      <c r="C101" s="26"/>
      <c r="D101" s="26"/>
      <c r="E101" s="26"/>
      <c r="F101" s="26"/>
      <c r="G101" s="19"/>
      <c r="H101" s="19"/>
      <c r="I101" s="19"/>
      <c r="J101" s="19"/>
      <c r="IU101">
        <f>SUM(A101:IT101)</f>
        <v>0</v>
      </c>
    </row>
    <row r="102" spans="1:10" ht="12.75">
      <c r="A102" s="19" t="s">
        <v>9</v>
      </c>
      <c r="B102" s="21"/>
      <c r="C102" s="21"/>
      <c r="D102" s="21"/>
      <c r="E102" s="21"/>
      <c r="F102" s="22"/>
      <c r="G102" s="22">
        <f>G94</f>
        <v>100000</v>
      </c>
      <c r="H102" s="22">
        <f>H94</f>
        <v>100000</v>
      </c>
      <c r="I102" s="22">
        <f>SUM(I94:I101)</f>
        <v>100000</v>
      </c>
      <c r="J102" s="22">
        <f>SUM(J94:J101)</f>
        <v>100000</v>
      </c>
    </row>
    <row r="103" spans="1:10" ht="12" customHeight="1">
      <c r="A103" s="22" t="s">
        <v>35</v>
      </c>
      <c r="B103" s="21" t="s">
        <v>37</v>
      </c>
      <c r="C103" s="21" t="s">
        <v>46</v>
      </c>
      <c r="D103" s="21" t="s">
        <v>47</v>
      </c>
      <c r="E103" s="21" t="s">
        <v>109</v>
      </c>
      <c r="F103" s="22">
        <v>223</v>
      </c>
      <c r="G103" s="19">
        <v>90000</v>
      </c>
      <c r="H103" s="19">
        <v>171700</v>
      </c>
      <c r="I103" s="19">
        <v>167127.34</v>
      </c>
      <c r="J103" s="19">
        <v>167127.34</v>
      </c>
    </row>
    <row r="104" spans="1:10" ht="12.75">
      <c r="A104" s="19" t="s">
        <v>9</v>
      </c>
      <c r="B104" s="21"/>
      <c r="C104" s="21"/>
      <c r="D104" s="21"/>
      <c r="E104" s="21"/>
      <c r="F104" s="22"/>
      <c r="G104" s="22">
        <f>G103</f>
        <v>90000</v>
      </c>
      <c r="H104" s="22">
        <f>H103</f>
        <v>171700</v>
      </c>
      <c r="I104" s="22">
        <f>SUM(I103)</f>
        <v>167127.34</v>
      </c>
      <c r="J104" s="22">
        <f>SUM(J103)</f>
        <v>167127.34</v>
      </c>
    </row>
    <row r="105" spans="1:10" ht="12.75">
      <c r="A105" s="22" t="s">
        <v>86</v>
      </c>
      <c r="B105" s="21" t="s">
        <v>37</v>
      </c>
      <c r="C105" s="21" t="s">
        <v>46</v>
      </c>
      <c r="D105" s="21" t="s">
        <v>87</v>
      </c>
      <c r="E105" s="21" t="s">
        <v>109</v>
      </c>
      <c r="F105" s="19">
        <v>225</v>
      </c>
      <c r="G105" s="19"/>
      <c r="H105" s="19"/>
      <c r="I105" s="19"/>
      <c r="J105" s="19"/>
    </row>
    <row r="106" spans="1:10" ht="12.75">
      <c r="A106" s="19" t="s">
        <v>88</v>
      </c>
      <c r="B106" s="19"/>
      <c r="C106" s="19"/>
      <c r="D106" s="19"/>
      <c r="E106" s="19"/>
      <c r="F106" s="19"/>
      <c r="G106" s="22">
        <f>SUM(G105)</f>
        <v>0</v>
      </c>
      <c r="H106" s="22">
        <f>SUM(H105)</f>
        <v>0</v>
      </c>
      <c r="I106" s="19"/>
      <c r="J106" s="19"/>
    </row>
    <row r="107" spans="1:10" ht="12.75">
      <c r="A107" s="19" t="s">
        <v>89</v>
      </c>
      <c r="B107" s="21" t="s">
        <v>37</v>
      </c>
      <c r="C107" s="21" t="s">
        <v>90</v>
      </c>
      <c r="D107" s="21" t="s">
        <v>91</v>
      </c>
      <c r="E107" s="21" t="s">
        <v>109</v>
      </c>
      <c r="F107" s="19">
        <v>226</v>
      </c>
      <c r="G107" s="19">
        <v>0</v>
      </c>
      <c r="H107" s="19">
        <v>0</v>
      </c>
      <c r="I107" s="19"/>
      <c r="J107" s="19"/>
    </row>
    <row r="108" spans="1:10" ht="12.75">
      <c r="A108" s="19"/>
      <c r="B108" s="21"/>
      <c r="C108" s="21"/>
      <c r="D108" s="21"/>
      <c r="E108" s="21" t="s">
        <v>109</v>
      </c>
      <c r="F108" s="19">
        <v>310</v>
      </c>
      <c r="G108" s="19"/>
      <c r="H108" s="19"/>
      <c r="I108" s="19"/>
      <c r="J108" s="19"/>
    </row>
    <row r="109" spans="1:10" ht="12.75">
      <c r="A109" s="19"/>
      <c r="B109" s="19"/>
      <c r="C109" s="19"/>
      <c r="D109" s="19"/>
      <c r="E109" s="27">
        <v>244</v>
      </c>
      <c r="F109" s="19">
        <v>340</v>
      </c>
      <c r="G109" s="19">
        <v>0</v>
      </c>
      <c r="H109" s="19">
        <v>0</v>
      </c>
      <c r="I109" s="19"/>
      <c r="J109" s="19"/>
    </row>
    <row r="110" spans="1:10" ht="12.75">
      <c r="A110" s="19" t="s">
        <v>88</v>
      </c>
      <c r="B110" s="19"/>
      <c r="C110" s="19"/>
      <c r="D110" s="19"/>
      <c r="E110" s="19"/>
      <c r="F110" s="19"/>
      <c r="G110" s="22">
        <f>SUM(G107:G109)</f>
        <v>0</v>
      </c>
      <c r="H110" s="22">
        <f>SUM(H107:H109)</f>
        <v>0</v>
      </c>
      <c r="I110" s="22">
        <f>SUM(I107:I109)</f>
        <v>0</v>
      </c>
      <c r="J110" s="22">
        <f>SUM(J108:J109)</f>
        <v>0</v>
      </c>
    </row>
    <row r="111" spans="1:10" ht="12.75">
      <c r="A111" s="22" t="s">
        <v>36</v>
      </c>
      <c r="B111" s="21" t="s">
        <v>37</v>
      </c>
      <c r="C111" s="21" t="s">
        <v>82</v>
      </c>
      <c r="D111" s="21" t="s">
        <v>48</v>
      </c>
      <c r="E111" s="21" t="s">
        <v>109</v>
      </c>
      <c r="F111" s="22">
        <v>290</v>
      </c>
      <c r="G111" s="19">
        <v>0</v>
      </c>
      <c r="H111" s="19">
        <v>0</v>
      </c>
      <c r="I111" s="19"/>
      <c r="J111" s="19"/>
    </row>
    <row r="112" spans="1:10" ht="12.75">
      <c r="A112" s="22"/>
      <c r="B112" s="21"/>
      <c r="C112" s="21"/>
      <c r="D112" s="21"/>
      <c r="E112" s="21" t="s">
        <v>109</v>
      </c>
      <c r="F112" s="22">
        <v>340</v>
      </c>
      <c r="G112" s="19"/>
      <c r="H112" s="19"/>
      <c r="I112" s="19"/>
      <c r="J112" s="19"/>
    </row>
    <row r="113" spans="1:10" ht="12.75">
      <c r="A113" s="19" t="s">
        <v>9</v>
      </c>
      <c r="B113" s="21"/>
      <c r="C113" s="21"/>
      <c r="D113" s="21"/>
      <c r="E113" s="21"/>
      <c r="F113" s="22"/>
      <c r="G113" s="22">
        <f>SUM(G111:G112)</f>
        <v>0</v>
      </c>
      <c r="H113" s="22">
        <f>SUM(H111:H112)</f>
        <v>0</v>
      </c>
      <c r="I113" s="22">
        <f>SUM(I111:I112)</f>
        <v>0</v>
      </c>
      <c r="J113" s="22">
        <f>SUM(J111:J112)</f>
        <v>0</v>
      </c>
    </row>
    <row r="114" spans="1:10" ht="12.75">
      <c r="A114" s="22" t="s">
        <v>0</v>
      </c>
      <c r="B114" s="21" t="s">
        <v>37</v>
      </c>
      <c r="C114" s="21" t="s">
        <v>49</v>
      </c>
      <c r="D114" s="21" t="s">
        <v>50</v>
      </c>
      <c r="E114" s="21" t="s">
        <v>113</v>
      </c>
      <c r="F114" s="22">
        <v>211</v>
      </c>
      <c r="G114" s="60">
        <v>42300</v>
      </c>
      <c r="H114" s="60">
        <v>42300</v>
      </c>
      <c r="I114" s="19">
        <v>24950</v>
      </c>
      <c r="J114" s="19">
        <v>24019</v>
      </c>
    </row>
    <row r="115" spans="1:10" ht="12.75">
      <c r="A115" s="19"/>
      <c r="B115" s="19"/>
      <c r="C115" s="19"/>
      <c r="D115" s="19"/>
      <c r="E115" s="27">
        <v>131</v>
      </c>
      <c r="F115" s="22">
        <v>213</v>
      </c>
      <c r="G115" s="26">
        <v>12700</v>
      </c>
      <c r="H115" s="26">
        <v>12700</v>
      </c>
      <c r="I115" s="19">
        <v>7441</v>
      </c>
      <c r="J115" s="19">
        <v>6276</v>
      </c>
    </row>
    <row r="116" spans="1:10" ht="12.75">
      <c r="A116" s="19"/>
      <c r="B116" s="21"/>
      <c r="C116" s="21"/>
      <c r="D116" s="21"/>
      <c r="E116" s="21" t="s">
        <v>109</v>
      </c>
      <c r="F116" s="22">
        <v>340</v>
      </c>
      <c r="G116" s="60"/>
      <c r="H116" s="60"/>
      <c r="I116" s="19"/>
      <c r="J116" s="19"/>
    </row>
    <row r="117" spans="1:10" ht="12.75">
      <c r="A117" s="66" t="s">
        <v>9</v>
      </c>
      <c r="B117" s="19"/>
      <c r="C117" s="19"/>
      <c r="D117" s="19"/>
      <c r="E117" s="19"/>
      <c r="F117" s="19"/>
      <c r="G117" s="62">
        <f>G114+G115+G116</f>
        <v>55000</v>
      </c>
      <c r="H117" s="62">
        <f>H114+H115+H116</f>
        <v>55000</v>
      </c>
      <c r="I117" s="22">
        <f>I114+I115+I116</f>
        <v>32391</v>
      </c>
      <c r="J117" s="22">
        <f>J114+J115+J116</f>
        <v>30295</v>
      </c>
    </row>
    <row r="118" spans="1:10" ht="12.75" hidden="1">
      <c r="A118" s="19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61" t="s">
        <v>92</v>
      </c>
      <c r="B119" s="21" t="s">
        <v>37</v>
      </c>
      <c r="C119" s="27">
        <v>412</v>
      </c>
      <c r="D119" s="27">
        <v>3400300</v>
      </c>
      <c r="E119" s="27">
        <v>244</v>
      </c>
      <c r="F119" s="28">
        <v>226</v>
      </c>
      <c r="G119" s="19">
        <v>36800</v>
      </c>
      <c r="H119" s="19">
        <v>43900</v>
      </c>
      <c r="I119" s="19">
        <v>43880.8</v>
      </c>
      <c r="J119" s="19">
        <v>43880.8</v>
      </c>
    </row>
    <row r="120" spans="1:10" ht="12.75">
      <c r="A120" s="19" t="s">
        <v>88</v>
      </c>
      <c r="B120" s="19"/>
      <c r="C120" s="19"/>
      <c r="D120" s="19"/>
      <c r="E120" s="19"/>
      <c r="F120" s="19"/>
      <c r="G120" s="22">
        <f>G119</f>
        <v>36800</v>
      </c>
      <c r="H120" s="22">
        <f>H119</f>
        <v>43900</v>
      </c>
      <c r="I120" s="22">
        <f>SUM(I119)</f>
        <v>43880.8</v>
      </c>
      <c r="J120" s="22">
        <f>SUM(J119)</f>
        <v>43880.8</v>
      </c>
    </row>
    <row r="121" spans="1:10" ht="12.75">
      <c r="A121" s="22" t="s">
        <v>12</v>
      </c>
      <c r="B121" s="22"/>
      <c r="C121" s="22"/>
      <c r="D121" s="22"/>
      <c r="E121" s="22"/>
      <c r="F121" s="22"/>
      <c r="G121" s="22">
        <f>G65+G66+G69+G76+G86+G93+G102+G104+G106+G110+G113+G117+G120</f>
        <v>2616900</v>
      </c>
      <c r="H121" s="22">
        <f>H65+H66+H69+H76+H86+H93+H102+H104+H106+H110+H113+H117+H120</f>
        <v>2791300</v>
      </c>
      <c r="I121" s="30">
        <f>I65+I66+I69+I76+I86+I93+I102+I104+I110+I113+I117+I120</f>
        <v>1419165.2800000003</v>
      </c>
      <c r="J121" s="22">
        <f>J65+J66+J69+J76+J86+J93+J102+J104+J110+J113+J117+J120</f>
        <v>1414086.2800000003</v>
      </c>
    </row>
    <row r="122" spans="1:10" ht="12.75">
      <c r="A122" s="26"/>
      <c r="B122" s="26"/>
      <c r="C122" s="26"/>
      <c r="D122" s="26"/>
      <c r="E122" s="26"/>
      <c r="F122" s="26"/>
      <c r="G122" s="26"/>
      <c r="H122" s="26"/>
      <c r="I122" s="57"/>
      <c r="J122" s="57"/>
    </row>
    <row r="123" spans="1:10" ht="12.75">
      <c r="A123" s="32" t="s">
        <v>56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3.5" thickBot="1">
      <c r="A124" s="32" t="s">
        <v>57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9" ht="12.75">
      <c r="A125" s="17" t="s">
        <v>68</v>
      </c>
      <c r="B125" s="49"/>
      <c r="C125" s="4" t="s">
        <v>66</v>
      </c>
      <c r="D125" s="17" t="s">
        <v>64</v>
      </c>
      <c r="E125" s="49"/>
      <c r="F125" s="17" t="s">
        <v>63</v>
      </c>
      <c r="G125" s="49"/>
      <c r="H125" s="4" t="s">
        <v>62</v>
      </c>
      <c r="I125" s="4" t="s">
        <v>58</v>
      </c>
    </row>
    <row r="126" spans="1:9" ht="13.5" customHeight="1">
      <c r="A126" s="18" t="s">
        <v>69</v>
      </c>
      <c r="B126" s="41"/>
      <c r="C126" s="5" t="s">
        <v>67</v>
      </c>
      <c r="D126" s="18" t="s">
        <v>65</v>
      </c>
      <c r="E126" s="41"/>
      <c r="F126" s="18"/>
      <c r="G126" s="41"/>
      <c r="H126" s="5" t="s">
        <v>29</v>
      </c>
      <c r="I126" s="5" t="s">
        <v>59</v>
      </c>
    </row>
    <row r="127" spans="1:9" ht="18" customHeight="1">
      <c r="A127" s="18"/>
      <c r="B127" s="41"/>
      <c r="C127" s="5"/>
      <c r="D127" s="18"/>
      <c r="E127" s="41"/>
      <c r="F127" s="18"/>
      <c r="G127" s="41"/>
      <c r="H127" s="5"/>
      <c r="I127" s="5" t="s">
        <v>60</v>
      </c>
    </row>
    <row r="128" spans="1:9" ht="14.25" customHeight="1" thickBot="1">
      <c r="A128" s="67"/>
      <c r="B128" s="53"/>
      <c r="C128" s="68"/>
      <c r="D128" s="67"/>
      <c r="E128" s="53"/>
      <c r="F128" s="67"/>
      <c r="G128" s="53"/>
      <c r="H128" s="68"/>
      <c r="I128" s="68" t="s">
        <v>61</v>
      </c>
    </row>
    <row r="129" spans="1:9" ht="12.75" customHeight="1" thickBot="1">
      <c r="A129" s="97">
        <v>1</v>
      </c>
      <c r="B129" s="130"/>
      <c r="C129" s="69">
        <v>2</v>
      </c>
      <c r="D129" s="97">
        <v>3</v>
      </c>
      <c r="E129" s="130"/>
      <c r="F129" s="97">
        <v>4</v>
      </c>
      <c r="G129" s="130"/>
      <c r="H129" s="69">
        <v>5</v>
      </c>
      <c r="I129" s="69">
        <v>6</v>
      </c>
    </row>
    <row r="130" spans="1:9" ht="12.75">
      <c r="A130" s="17" t="s">
        <v>70</v>
      </c>
      <c r="B130" s="49"/>
      <c r="C130" s="4"/>
      <c r="D130" s="17"/>
      <c r="E130" s="49"/>
      <c r="F130" s="17"/>
      <c r="G130" s="49"/>
      <c r="H130" s="4"/>
      <c r="I130" s="4"/>
    </row>
    <row r="131" spans="1:9" ht="12.75">
      <c r="A131" s="18" t="s">
        <v>71</v>
      </c>
      <c r="B131" s="41"/>
      <c r="C131" s="5"/>
      <c r="D131" s="18"/>
      <c r="E131" s="41"/>
      <c r="F131" s="18"/>
      <c r="G131" s="41"/>
      <c r="H131" s="5"/>
      <c r="I131" s="5"/>
    </row>
    <row r="132" spans="1:9" ht="12.75">
      <c r="A132" s="18" t="s">
        <v>72</v>
      </c>
      <c r="B132" s="41"/>
      <c r="C132" s="5">
        <v>10</v>
      </c>
      <c r="D132" s="131">
        <v>36861.24</v>
      </c>
      <c r="E132" s="132"/>
      <c r="F132" s="133">
        <f>H39</f>
        <v>1415636.76</v>
      </c>
      <c r="G132" s="134"/>
      <c r="H132" s="70">
        <f>J121</f>
        <v>1414086.2800000003</v>
      </c>
      <c r="I132" s="71">
        <f>D132+F132-H132</f>
        <v>38411.71999999974</v>
      </c>
    </row>
    <row r="133" spans="1:9" ht="12.75">
      <c r="A133" s="18" t="s">
        <v>73</v>
      </c>
      <c r="B133" s="41"/>
      <c r="C133" s="5"/>
      <c r="D133" s="135"/>
      <c r="E133" s="136"/>
      <c r="F133" s="135"/>
      <c r="G133" s="136"/>
      <c r="H133" s="5"/>
      <c r="I133" s="5"/>
    </row>
    <row r="134" spans="1:9" ht="13.5" thickBot="1">
      <c r="A134" s="67" t="s">
        <v>74</v>
      </c>
      <c r="B134" s="53"/>
      <c r="C134" s="68"/>
      <c r="D134" s="67"/>
      <c r="E134" s="53"/>
      <c r="F134" s="67"/>
      <c r="G134" s="53"/>
      <c r="H134" s="68"/>
      <c r="I134" s="68"/>
    </row>
    <row r="135" spans="1:10" ht="12.75">
      <c r="A135" s="32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32" t="s">
        <v>119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32" t="s">
        <v>120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32"/>
      <c r="B139" s="26"/>
      <c r="C139" s="26"/>
      <c r="D139" s="32"/>
      <c r="E139" s="26"/>
      <c r="F139" s="26"/>
      <c r="G139" s="26"/>
      <c r="H139" s="26"/>
      <c r="I139" s="26"/>
      <c r="J139" s="26"/>
    </row>
    <row r="140" spans="1:10" ht="12.75">
      <c r="A140" s="32" t="s">
        <v>145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32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.75">
      <c r="A142" s="32"/>
      <c r="B142" s="26"/>
      <c r="C142" s="26"/>
      <c r="D142" s="26"/>
      <c r="E142" s="26"/>
      <c r="F142" s="26"/>
      <c r="G142" s="26"/>
      <c r="H142" s="26"/>
      <c r="I142" s="26"/>
      <c r="J142" s="26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2" spans="3:8" ht="12.75">
      <c r="C182" s="11"/>
      <c r="D182" s="11"/>
      <c r="E182" s="11"/>
      <c r="F182" s="11"/>
      <c r="G182" s="11"/>
      <c r="H182" s="11"/>
    </row>
    <row r="187" spans="1:10" ht="12.75">
      <c r="A187" s="1"/>
      <c r="B187" s="1"/>
      <c r="C187" s="1"/>
      <c r="D187" s="1"/>
      <c r="E187" s="9"/>
      <c r="F187" s="9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2"/>
      <c r="F188" s="12"/>
      <c r="G188" s="137"/>
      <c r="H188" s="137"/>
      <c r="I188" s="137"/>
      <c r="J188" s="1"/>
    </row>
    <row r="189" spans="1:10" ht="12.75">
      <c r="A189" s="9"/>
      <c r="B189" s="1"/>
      <c r="C189" s="1"/>
      <c r="D189" s="1"/>
      <c r="E189" s="138"/>
      <c r="F189" s="138"/>
      <c r="G189" s="138"/>
      <c r="H189" s="138"/>
      <c r="I189" s="138"/>
      <c r="J189" s="1"/>
    </row>
    <row r="190" spans="1:10" ht="12.75">
      <c r="A190" s="7"/>
      <c r="B190" s="7"/>
      <c r="C190" s="7"/>
      <c r="D190" s="1"/>
      <c r="E190" s="137"/>
      <c r="F190" s="137"/>
      <c r="G190" s="139"/>
      <c r="H190" s="139"/>
      <c r="I190" s="139"/>
      <c r="J190" s="1"/>
    </row>
    <row r="191" spans="1:10" ht="12.75">
      <c r="A191" s="6"/>
      <c r="B191" s="6"/>
      <c r="C191" s="6"/>
      <c r="D191" s="1"/>
      <c r="E191" s="138"/>
      <c r="F191" s="138"/>
      <c r="G191" s="138"/>
      <c r="H191" s="138"/>
      <c r="I191" s="138"/>
      <c r="J191" s="1"/>
    </row>
    <row r="192" spans="1:10" ht="12.75">
      <c r="A192" s="6"/>
      <c r="B192" s="6"/>
      <c r="C192" s="6"/>
      <c r="D192" s="1"/>
      <c r="E192" s="138"/>
      <c r="F192" s="138"/>
      <c r="G192" s="138"/>
      <c r="H192" s="138"/>
      <c r="I192" s="138"/>
      <c r="J192" s="1"/>
    </row>
    <row r="193" spans="1:10" ht="12.75">
      <c r="A193" s="7"/>
      <c r="B193" s="7"/>
      <c r="C193" s="7"/>
      <c r="D193" s="9"/>
      <c r="E193" s="138"/>
      <c r="F193" s="138"/>
      <c r="G193" s="137"/>
      <c r="H193" s="137"/>
      <c r="I193" s="137"/>
      <c r="J193" s="1"/>
    </row>
    <row r="194" spans="1:10" ht="12.75">
      <c r="A194" s="6"/>
      <c r="B194" s="6"/>
      <c r="C194" s="6"/>
      <c r="D194" s="1"/>
      <c r="E194" s="137"/>
      <c r="F194" s="137"/>
      <c r="G194" s="137"/>
      <c r="H194" s="137"/>
      <c r="I194" s="137"/>
      <c r="J194" s="1"/>
    </row>
    <row r="195" spans="1:10" ht="12.75">
      <c r="A195" s="6"/>
      <c r="B195" s="6"/>
      <c r="C195" s="6"/>
      <c r="D195" s="1"/>
      <c r="E195" s="12"/>
      <c r="F195" s="12"/>
      <c r="G195" s="2"/>
      <c r="H195" s="2"/>
      <c r="I195" s="2"/>
      <c r="J195" s="1"/>
    </row>
    <row r="196" spans="1:10" ht="12.75">
      <c r="A196" s="6"/>
      <c r="B196" s="6"/>
      <c r="C196" s="6"/>
      <c r="D196" s="1"/>
      <c r="E196" s="138"/>
      <c r="F196" s="138"/>
      <c r="G196" s="138"/>
      <c r="H196" s="138"/>
      <c r="I196" s="138"/>
      <c r="J196" s="1"/>
    </row>
    <row r="197" spans="1:10" ht="12.75">
      <c r="A197" s="6"/>
      <c r="B197" s="6"/>
      <c r="C197" s="6"/>
      <c r="D197" s="1"/>
      <c r="E197" s="138"/>
      <c r="F197" s="138"/>
      <c r="G197" s="140"/>
      <c r="H197" s="140"/>
      <c r="I197" s="140"/>
      <c r="J197" s="1"/>
    </row>
    <row r="198" spans="1:10" ht="12.75">
      <c r="A198" s="7"/>
      <c r="B198" s="7"/>
      <c r="C198" s="7"/>
      <c r="D198" s="9"/>
      <c r="E198" s="137"/>
      <c r="F198" s="137"/>
      <c r="G198" s="137"/>
      <c r="H198" s="137"/>
      <c r="I198" s="137"/>
      <c r="J198" s="1"/>
    </row>
    <row r="199" spans="1:10" ht="12.75">
      <c r="A199" s="6"/>
      <c r="B199" s="6"/>
      <c r="C199" s="6"/>
      <c r="D199" s="1"/>
      <c r="E199" s="137"/>
      <c r="F199" s="137"/>
      <c r="G199" s="138"/>
      <c r="H199" s="138"/>
      <c r="I199" s="138"/>
      <c r="J199" s="1"/>
    </row>
    <row r="200" spans="1:10" ht="12.75">
      <c r="A200" s="6"/>
      <c r="B200" s="6"/>
      <c r="C200" s="6"/>
      <c r="D200" s="1"/>
      <c r="E200" s="137"/>
      <c r="F200" s="137"/>
      <c r="G200" s="138"/>
      <c r="H200" s="138"/>
      <c r="I200" s="138"/>
      <c r="J200" s="1"/>
    </row>
    <row r="201" spans="1:10" ht="12.75">
      <c r="A201" s="6"/>
      <c r="B201" s="6"/>
      <c r="C201" s="6"/>
      <c r="D201" s="1"/>
      <c r="E201" s="12"/>
      <c r="F201" s="12"/>
      <c r="G201" s="138"/>
      <c r="H201" s="138"/>
      <c r="I201" s="138"/>
      <c r="J201" s="1"/>
    </row>
    <row r="202" spans="1:10" ht="12.75">
      <c r="A202" s="7"/>
      <c r="B202" s="6"/>
      <c r="C202" s="6"/>
      <c r="D202" s="1"/>
      <c r="E202" s="137"/>
      <c r="F202" s="137"/>
      <c r="G202" s="139"/>
      <c r="H202" s="139"/>
      <c r="I202" s="139"/>
      <c r="J202" s="1"/>
    </row>
    <row r="203" spans="1:10" ht="12.75">
      <c r="A203" s="6"/>
      <c r="B203" s="7"/>
      <c r="C203" s="7"/>
      <c r="D203" s="1"/>
      <c r="E203" s="137"/>
      <c r="F203" s="137"/>
      <c r="G203" s="137"/>
      <c r="H203" s="137"/>
      <c r="I203" s="137"/>
      <c r="J203" s="1"/>
    </row>
    <row r="204" spans="1:10" ht="12.75">
      <c r="A204" s="6"/>
      <c r="B204" s="7"/>
      <c r="C204" s="7"/>
      <c r="D204" s="1"/>
      <c r="E204" s="137"/>
      <c r="F204" s="137"/>
      <c r="G204" s="137"/>
      <c r="H204" s="137"/>
      <c r="I204" s="137"/>
      <c r="J204" s="1"/>
    </row>
    <row r="205" spans="1:10" ht="12.75">
      <c r="A205" s="6"/>
      <c r="B205" s="7"/>
      <c r="C205" s="7"/>
      <c r="D205" s="1"/>
      <c r="E205" s="137"/>
      <c r="F205" s="137"/>
      <c r="G205" s="137"/>
      <c r="H205" s="137"/>
      <c r="I205" s="137"/>
      <c r="J205" s="1"/>
    </row>
    <row r="206" spans="1:10" ht="12.75">
      <c r="A206" s="6"/>
      <c r="B206" s="6"/>
      <c r="C206" s="6"/>
      <c r="D206" s="1"/>
      <c r="E206" s="137"/>
      <c r="F206" s="137"/>
      <c r="G206" s="137"/>
      <c r="H206" s="137"/>
      <c r="I206" s="137"/>
      <c r="J206" s="1"/>
    </row>
    <row r="207" spans="1:10" ht="12.75">
      <c r="A207" s="7"/>
      <c r="B207" s="6"/>
      <c r="C207" s="6"/>
      <c r="D207" s="1"/>
      <c r="E207" s="137"/>
      <c r="F207" s="137"/>
      <c r="G207" s="137"/>
      <c r="H207" s="137"/>
      <c r="I207" s="137"/>
      <c r="J207" s="1"/>
    </row>
    <row r="208" spans="1:10" ht="12.75">
      <c r="A208" s="7"/>
      <c r="B208" s="1"/>
      <c r="C208" s="1"/>
      <c r="D208" s="1"/>
      <c r="E208" s="137"/>
      <c r="F208" s="137"/>
      <c r="G208" s="137"/>
      <c r="H208" s="137"/>
      <c r="I208" s="137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9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8"/>
      <c r="I211" s="8"/>
      <c r="J211" s="8"/>
    </row>
    <row r="212" spans="1:10" ht="12.75">
      <c r="A212" s="1"/>
      <c r="B212" s="1"/>
      <c r="C212" s="1"/>
      <c r="D212" s="1"/>
      <c r="E212" s="1"/>
      <c r="F212" s="1"/>
      <c r="G212" s="8"/>
      <c r="H212" s="8"/>
      <c r="I212" s="8"/>
      <c r="J212" s="8"/>
    </row>
    <row r="213" spans="1:10" ht="12.75">
      <c r="A213" s="1"/>
      <c r="B213" s="1"/>
      <c r="C213" s="1"/>
      <c r="D213" s="1"/>
      <c r="E213" s="1"/>
      <c r="F213" s="1"/>
      <c r="G213" s="8"/>
      <c r="H213" s="8"/>
      <c r="I213" s="8"/>
      <c r="J213" s="1"/>
    </row>
    <row r="214" spans="1:10" ht="12.75">
      <c r="A214" s="1"/>
      <c r="B214" s="1"/>
      <c r="C214" s="1"/>
      <c r="D214" s="1"/>
      <c r="E214" s="1"/>
      <c r="F214" s="1"/>
      <c r="G214" s="8"/>
      <c r="H214" s="8"/>
      <c r="I214" s="8"/>
      <c r="J214" s="1"/>
    </row>
    <row r="215" spans="1:10" ht="12.75">
      <c r="A215" s="1"/>
      <c r="B215" s="1"/>
      <c r="C215" s="1"/>
      <c r="D215" s="1"/>
      <c r="E215" s="1"/>
      <c r="F215" s="1"/>
      <c r="G215" s="8"/>
      <c r="H215" s="8"/>
      <c r="I215" s="8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9"/>
      <c r="B217" s="7"/>
      <c r="C217" s="7"/>
      <c r="D217" s="7"/>
      <c r="E217" s="7"/>
      <c r="F217" s="9"/>
      <c r="G217" s="1"/>
      <c r="H217" s="1"/>
      <c r="I217" s="1"/>
      <c r="J217" s="1"/>
    </row>
    <row r="218" spans="1:10" ht="12.75">
      <c r="A218" s="1"/>
      <c r="B218" s="7"/>
      <c r="C218" s="7"/>
      <c r="D218" s="7"/>
      <c r="E218" s="7"/>
      <c r="F218" s="9"/>
      <c r="G218" s="1"/>
      <c r="H218" s="1"/>
      <c r="I218" s="1"/>
      <c r="J218" s="1"/>
    </row>
    <row r="219" spans="1:10" ht="12.75">
      <c r="A219" s="1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1"/>
      <c r="H221" s="1"/>
      <c r="I221" s="1"/>
      <c r="J221" s="1"/>
    </row>
    <row r="222" spans="1:10" ht="12.75">
      <c r="A222" s="1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1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1"/>
      <c r="H225" s="1"/>
      <c r="I225" s="1"/>
      <c r="J225" s="1"/>
    </row>
    <row r="226" spans="1:10" ht="12.75">
      <c r="A226" s="1"/>
      <c r="B226" s="7"/>
      <c r="C226" s="7"/>
      <c r="D226" s="7"/>
      <c r="E226" s="7"/>
      <c r="F226" s="9"/>
      <c r="G226" s="9"/>
      <c r="H226" s="9"/>
      <c r="I226" s="9"/>
      <c r="J226" s="9"/>
    </row>
    <row r="227" spans="1:10" ht="12.75">
      <c r="A227" s="9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1"/>
      <c r="H228" s="1"/>
      <c r="I228" s="1"/>
      <c r="J228" s="1"/>
    </row>
    <row r="229" spans="1:10" ht="12.75">
      <c r="A229" s="1"/>
      <c r="B229" s="7"/>
      <c r="C229" s="7"/>
      <c r="D229" s="7"/>
      <c r="E229" s="7"/>
      <c r="F229" s="9"/>
      <c r="G229" s="9"/>
      <c r="H229" s="9"/>
      <c r="I229" s="9"/>
      <c r="J229" s="9"/>
    </row>
    <row r="230" spans="1:10" ht="12.75">
      <c r="A230" s="9"/>
      <c r="B230" s="7"/>
      <c r="C230" s="7"/>
      <c r="D230" s="7"/>
      <c r="E230" s="7"/>
      <c r="F230" s="9"/>
      <c r="G230" s="9"/>
      <c r="H230" s="9"/>
      <c r="I230" s="9"/>
      <c r="J230" s="9"/>
    </row>
    <row r="231" spans="1:10" ht="12.75">
      <c r="A231" s="9"/>
      <c r="B231" s="7"/>
      <c r="C231" s="7"/>
      <c r="D231" s="7"/>
      <c r="E231" s="7"/>
      <c r="F231" s="9"/>
      <c r="G231" s="9"/>
      <c r="H231" s="9"/>
      <c r="I231" s="9"/>
      <c r="J231" s="9"/>
    </row>
    <row r="232" spans="1:10" ht="12.75">
      <c r="A232" s="9"/>
      <c r="B232" s="7"/>
      <c r="C232" s="7"/>
      <c r="D232" s="7"/>
      <c r="E232" s="7"/>
      <c r="F232" s="9"/>
      <c r="G232" s="1"/>
      <c r="H232" s="1"/>
      <c r="I232" s="1"/>
      <c r="J232" s="1"/>
    </row>
    <row r="233" spans="1:10" ht="12.75">
      <c r="A233" s="1"/>
      <c r="B233" s="7"/>
      <c r="C233" s="7"/>
      <c r="D233" s="7"/>
      <c r="E233" s="7"/>
      <c r="F233" s="9"/>
      <c r="G233" s="1"/>
      <c r="H233" s="1"/>
      <c r="I233" s="1"/>
      <c r="J233" s="1"/>
    </row>
    <row r="234" spans="1:10" ht="12.75">
      <c r="A234" s="1"/>
      <c r="B234" s="7"/>
      <c r="C234" s="7"/>
      <c r="D234" s="7"/>
      <c r="E234" s="7"/>
      <c r="F234" s="9"/>
      <c r="G234" s="1"/>
      <c r="H234" s="1"/>
      <c r="I234" s="1"/>
      <c r="J234" s="1"/>
    </row>
    <row r="235" spans="1:10" ht="12.75">
      <c r="A235" s="1"/>
      <c r="B235" s="7"/>
      <c r="C235" s="7"/>
      <c r="D235" s="7"/>
      <c r="E235" s="7"/>
      <c r="F235" s="9"/>
      <c r="G235" s="9"/>
      <c r="H235" s="9"/>
      <c r="I235" s="9"/>
      <c r="J235" s="9"/>
    </row>
    <row r="236" spans="1:10" ht="12.75">
      <c r="A236" s="9"/>
      <c r="B236" s="7"/>
      <c r="C236" s="7"/>
      <c r="D236" s="7"/>
      <c r="E236" s="7"/>
      <c r="F236" s="9"/>
      <c r="G236" s="1"/>
      <c r="H236" s="1"/>
      <c r="I236" s="1"/>
      <c r="J236" s="1"/>
    </row>
    <row r="237" spans="1:10" ht="12.75">
      <c r="A237" s="1"/>
      <c r="B237" s="7"/>
      <c r="C237" s="7"/>
      <c r="D237" s="7"/>
      <c r="E237" s="7"/>
      <c r="F237" s="9"/>
      <c r="G237" s="1"/>
      <c r="H237" s="1"/>
      <c r="I237" s="1"/>
      <c r="J237" s="1"/>
    </row>
    <row r="238" spans="1:10" ht="12.75">
      <c r="A238" s="1"/>
      <c r="B238" s="7"/>
      <c r="C238" s="7"/>
      <c r="D238" s="7"/>
      <c r="E238" s="7"/>
      <c r="F238" s="9"/>
      <c r="G238" s="1"/>
      <c r="H238" s="1"/>
      <c r="I238" s="1"/>
      <c r="J238" s="1"/>
    </row>
    <row r="239" spans="1:10" ht="12.75">
      <c r="A239" s="1"/>
      <c r="B239" s="7"/>
      <c r="C239" s="7"/>
      <c r="D239" s="7"/>
      <c r="E239" s="7"/>
      <c r="F239" s="9"/>
      <c r="G239" s="9"/>
      <c r="H239" s="9"/>
      <c r="I239" s="9"/>
      <c r="J239" s="9"/>
    </row>
    <row r="240" spans="1:10" ht="12.75">
      <c r="A240" s="9"/>
      <c r="B240" s="7"/>
      <c r="C240" s="7"/>
      <c r="D240" s="7"/>
      <c r="E240" s="7"/>
      <c r="F240" s="9"/>
      <c r="G240" s="9"/>
      <c r="H240" s="9"/>
      <c r="I240" s="15"/>
      <c r="J240" s="14"/>
    </row>
    <row r="241" spans="1:10" ht="12.75">
      <c r="A241" s="1"/>
      <c r="B241" s="7"/>
      <c r="C241" s="7"/>
      <c r="D241" s="7"/>
      <c r="E241" s="7"/>
      <c r="F241" s="9"/>
      <c r="G241" s="9"/>
      <c r="H241" s="9"/>
      <c r="I241" s="16"/>
      <c r="J241" s="9"/>
    </row>
    <row r="242" spans="1:10" ht="12.75">
      <c r="A242" s="9"/>
      <c r="B242" s="7"/>
      <c r="C242" s="7"/>
      <c r="D242" s="7"/>
      <c r="E242" s="7"/>
      <c r="F242" s="9"/>
      <c r="G242" s="1"/>
      <c r="H242" s="1"/>
      <c r="I242" s="1"/>
      <c r="J242" s="1"/>
    </row>
    <row r="243" spans="1:10" ht="12.75">
      <c r="A243" s="1"/>
      <c r="B243" s="7"/>
      <c r="C243" s="7"/>
      <c r="D243" s="7"/>
      <c r="E243" s="7"/>
      <c r="F243" s="9"/>
      <c r="G243" s="1"/>
      <c r="H243" s="1"/>
      <c r="I243" s="1"/>
      <c r="J243" s="1"/>
    </row>
    <row r="244" spans="1:10" ht="12.75">
      <c r="A244" s="1"/>
      <c r="B244" s="7"/>
      <c r="C244" s="7"/>
      <c r="D244" s="7"/>
      <c r="E244" s="7"/>
      <c r="F244" s="9"/>
      <c r="G244" s="1"/>
      <c r="H244" s="1"/>
      <c r="I244" s="1"/>
      <c r="J244" s="1"/>
    </row>
    <row r="245" spans="1:10" ht="12.75">
      <c r="A245" s="1"/>
      <c r="B245" s="7"/>
      <c r="C245" s="7"/>
      <c r="D245" s="7"/>
      <c r="E245" s="7"/>
      <c r="F245" s="9"/>
      <c r="G245" s="1"/>
      <c r="H245" s="1"/>
      <c r="I245" s="1"/>
      <c r="J245" s="1"/>
    </row>
    <row r="246" spans="1:10" ht="12.75">
      <c r="A246" s="1"/>
      <c r="B246" s="7"/>
      <c r="C246" s="7"/>
      <c r="D246" s="7"/>
      <c r="E246" s="7"/>
      <c r="F246" s="9"/>
      <c r="G246" s="1"/>
      <c r="H246" s="1"/>
      <c r="I246" s="1"/>
      <c r="J246" s="1"/>
    </row>
    <row r="247" spans="1:10" ht="12.75">
      <c r="A247" s="1"/>
      <c r="B247" s="7"/>
      <c r="C247" s="7"/>
      <c r="D247" s="7"/>
      <c r="E247" s="7"/>
      <c r="F247" s="9"/>
      <c r="G247" s="9"/>
      <c r="H247" s="9"/>
      <c r="I247" s="9"/>
      <c r="J247" s="9"/>
    </row>
    <row r="248" spans="1:10" ht="12.75">
      <c r="A248" s="9"/>
      <c r="B248" s="7"/>
      <c r="C248" s="7"/>
      <c r="D248" s="7"/>
      <c r="E248" s="7"/>
      <c r="F248" s="9"/>
      <c r="G248" s="1"/>
      <c r="H248" s="1"/>
      <c r="I248" s="1"/>
      <c r="J248" s="1"/>
    </row>
    <row r="249" spans="1:10" ht="12.75">
      <c r="A249" s="1"/>
      <c r="B249" s="7"/>
      <c r="C249" s="7"/>
      <c r="D249" s="7"/>
      <c r="E249" s="7"/>
      <c r="F249" s="9"/>
      <c r="G249" s="1"/>
      <c r="H249" s="1"/>
      <c r="I249" s="1"/>
      <c r="J249" s="1"/>
    </row>
    <row r="250" spans="1:10" ht="12.75">
      <c r="A250" s="1"/>
      <c r="B250" s="7"/>
      <c r="C250" s="7"/>
      <c r="D250" s="7"/>
      <c r="E250" s="7"/>
      <c r="F250" s="9"/>
      <c r="G250" s="1"/>
      <c r="H250" s="1"/>
      <c r="I250" s="1"/>
      <c r="J250" s="1"/>
    </row>
    <row r="251" spans="1:10" ht="12.75">
      <c r="A251" s="1"/>
      <c r="B251" s="7"/>
      <c r="C251" s="7"/>
      <c r="D251" s="7"/>
      <c r="E251" s="7"/>
      <c r="F251" s="9"/>
      <c r="G251" s="1"/>
      <c r="H251" s="1"/>
      <c r="I251" s="1"/>
      <c r="J251" s="1"/>
    </row>
    <row r="252" spans="1:10" ht="12.75">
      <c r="A252" s="1"/>
      <c r="B252" s="7"/>
      <c r="C252" s="7"/>
      <c r="D252" s="7"/>
      <c r="E252" s="7"/>
      <c r="F252" s="9"/>
      <c r="G252" s="1"/>
      <c r="H252" s="1"/>
      <c r="I252" s="1"/>
      <c r="J252" s="1"/>
    </row>
    <row r="253" spans="1:10" ht="12.75">
      <c r="A253" s="1"/>
      <c r="B253" s="7"/>
      <c r="C253" s="7"/>
      <c r="D253" s="7"/>
      <c r="E253" s="7"/>
      <c r="F253" s="9"/>
      <c r="G253" s="9"/>
      <c r="H253" s="9"/>
      <c r="I253" s="9"/>
      <c r="J253" s="9"/>
    </row>
    <row r="254" spans="1:10" ht="12.75">
      <c r="A254" s="9"/>
      <c r="B254" s="7"/>
      <c r="C254" s="7"/>
      <c r="D254" s="7"/>
      <c r="E254" s="7"/>
      <c r="F254" s="9"/>
      <c r="G254" s="1"/>
      <c r="H254" s="1"/>
      <c r="I254" s="1"/>
      <c r="J254" s="1"/>
    </row>
    <row r="255" spans="1:10" ht="12.75">
      <c r="A255" s="9"/>
      <c r="B255" s="7"/>
      <c r="C255" s="7"/>
      <c r="D255" s="7"/>
      <c r="E255" s="7"/>
      <c r="F255" s="9"/>
      <c r="G255" s="1"/>
      <c r="H255" s="1"/>
      <c r="I255" s="1"/>
      <c r="J255" s="1"/>
    </row>
    <row r="256" spans="1:10" ht="12.75">
      <c r="A256" s="1"/>
      <c r="B256" s="7"/>
      <c r="C256" s="7"/>
      <c r="D256" s="7"/>
      <c r="E256" s="7"/>
      <c r="F256" s="9"/>
      <c r="G256" s="1"/>
      <c r="H256" s="1"/>
      <c r="I256" s="1"/>
      <c r="J256" s="1"/>
    </row>
    <row r="257" spans="1:10" ht="12.75">
      <c r="A257" s="1"/>
      <c r="B257" s="7"/>
      <c r="C257" s="7"/>
      <c r="D257" s="7"/>
      <c r="E257" s="7"/>
      <c r="F257" s="9"/>
      <c r="G257" s="1"/>
      <c r="H257" s="1"/>
      <c r="I257" s="1"/>
      <c r="J257" s="1"/>
    </row>
    <row r="258" spans="1:10" ht="12.75">
      <c r="A258" s="1"/>
      <c r="B258" s="7"/>
      <c r="C258" s="7"/>
      <c r="D258" s="7"/>
      <c r="E258" s="7"/>
      <c r="F258" s="9"/>
      <c r="G258" s="1"/>
      <c r="H258" s="1"/>
      <c r="I258" s="1"/>
      <c r="J258" s="1"/>
    </row>
    <row r="259" spans="1:10" ht="12.75">
      <c r="A259" s="1"/>
      <c r="B259" s="7"/>
      <c r="C259" s="7"/>
      <c r="D259" s="7"/>
      <c r="E259" s="7"/>
      <c r="F259" s="9"/>
      <c r="G259" s="1"/>
      <c r="H259" s="1"/>
      <c r="I259" s="1"/>
      <c r="J259" s="1"/>
    </row>
    <row r="260" spans="1:10" ht="12.75">
      <c r="A260" s="1"/>
      <c r="B260" s="7"/>
      <c r="C260" s="7"/>
      <c r="D260" s="7"/>
      <c r="E260" s="7"/>
      <c r="F260" s="9"/>
      <c r="G260" s="9"/>
      <c r="H260" s="9"/>
      <c r="I260" s="9"/>
      <c r="J260" s="9"/>
    </row>
    <row r="261" spans="1:10" ht="12.75">
      <c r="A261" s="9"/>
      <c r="B261" s="7"/>
      <c r="C261" s="7"/>
      <c r="D261" s="7"/>
      <c r="E261" s="7"/>
      <c r="F261" s="9"/>
      <c r="G261" s="1"/>
      <c r="H261" s="1"/>
      <c r="I261" s="1"/>
      <c r="J261" s="1"/>
    </row>
    <row r="262" spans="1:10" ht="12.75">
      <c r="A262" s="1"/>
      <c r="B262" s="7"/>
      <c r="C262" s="7"/>
      <c r="D262" s="7"/>
      <c r="E262" s="7"/>
      <c r="F262" s="9"/>
      <c r="G262" s="1"/>
      <c r="H262" s="1"/>
      <c r="I262" s="1"/>
      <c r="J262" s="1"/>
    </row>
    <row r="263" spans="1:10" ht="12.75">
      <c r="A263" s="1"/>
      <c r="B263" s="7"/>
      <c r="C263" s="7"/>
      <c r="D263" s="7"/>
      <c r="E263" s="7"/>
      <c r="F263" s="9"/>
      <c r="G263" s="9"/>
      <c r="H263" s="9"/>
      <c r="I263" s="9"/>
      <c r="J263" s="9"/>
    </row>
    <row r="264" spans="1:10" ht="12.75">
      <c r="A264" s="9"/>
      <c r="B264" s="7"/>
      <c r="C264" s="7"/>
      <c r="D264" s="7"/>
      <c r="E264" s="7"/>
      <c r="F264" s="9"/>
      <c r="G264" s="1"/>
      <c r="H264" s="1"/>
      <c r="I264" s="1"/>
      <c r="J264" s="1"/>
    </row>
    <row r="265" spans="1:10" ht="12.75">
      <c r="A265" s="1"/>
      <c r="B265" s="7"/>
      <c r="C265" s="7"/>
      <c r="D265" s="7"/>
      <c r="E265" s="7"/>
      <c r="F265" s="9"/>
      <c r="G265" s="1"/>
      <c r="H265" s="1"/>
      <c r="I265" s="1"/>
      <c r="J265" s="1"/>
    </row>
    <row r="266" spans="1:10" ht="12.75">
      <c r="A266" s="1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13"/>
      <c r="J267" s="9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1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38"/>
      <c r="B276" s="138"/>
      <c r="C276" s="2"/>
      <c r="D276" s="138"/>
      <c r="E276" s="138"/>
      <c r="F276" s="138"/>
      <c r="G276" s="138"/>
      <c r="H276" s="2"/>
      <c r="I276" s="2"/>
      <c r="J276" s="2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37"/>
      <c r="E279" s="137"/>
      <c r="F279" s="137"/>
      <c r="G279" s="137"/>
      <c r="H279" s="12"/>
      <c r="I279" s="9"/>
      <c r="J279" s="9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</sheetData>
  <sheetProtection/>
  <mergeCells count="81">
    <mergeCell ref="E14:F14"/>
    <mergeCell ref="E15:F15"/>
    <mergeCell ref="A16:D16"/>
    <mergeCell ref="E17:F17"/>
    <mergeCell ref="E18:F18"/>
    <mergeCell ref="E19:F19"/>
    <mergeCell ref="E20:F20"/>
    <mergeCell ref="E21:F21"/>
    <mergeCell ref="E22:F22"/>
    <mergeCell ref="A23:D23"/>
    <mergeCell ref="E23:F23"/>
    <mergeCell ref="E24:F24"/>
    <mergeCell ref="E25:F25"/>
    <mergeCell ref="E26:F26"/>
    <mergeCell ref="E27:F27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E33:F33"/>
    <mergeCell ref="E34:F34"/>
    <mergeCell ref="E35:F35"/>
    <mergeCell ref="E36:F36"/>
    <mergeCell ref="E37:F37"/>
    <mergeCell ref="E38:F38"/>
    <mergeCell ref="E39:F39"/>
    <mergeCell ref="A129:B129"/>
    <mergeCell ref="D129:E129"/>
    <mergeCell ref="F129:G129"/>
    <mergeCell ref="D132:E132"/>
    <mergeCell ref="F132:G132"/>
    <mergeCell ref="D133:E133"/>
    <mergeCell ref="F133:G133"/>
    <mergeCell ref="G188:I188"/>
    <mergeCell ref="E189:F189"/>
    <mergeCell ref="G189:I189"/>
    <mergeCell ref="E190:F190"/>
    <mergeCell ref="G190:I190"/>
    <mergeCell ref="E191:F191"/>
    <mergeCell ref="G191:I191"/>
    <mergeCell ref="E192:F192"/>
    <mergeCell ref="G192:I192"/>
    <mergeCell ref="E193:F193"/>
    <mergeCell ref="G193:I193"/>
    <mergeCell ref="E194:F194"/>
    <mergeCell ref="G194:I194"/>
    <mergeCell ref="E196:F196"/>
    <mergeCell ref="G196:I196"/>
    <mergeCell ref="E197:F197"/>
    <mergeCell ref="G197:I197"/>
    <mergeCell ref="E198:F198"/>
    <mergeCell ref="G198:I198"/>
    <mergeCell ref="E199:F199"/>
    <mergeCell ref="G199:I199"/>
    <mergeCell ref="E200:F200"/>
    <mergeCell ref="G200:I200"/>
    <mergeCell ref="G201:I201"/>
    <mergeCell ref="E202:F202"/>
    <mergeCell ref="G202:I202"/>
    <mergeCell ref="E203:F203"/>
    <mergeCell ref="G203:I203"/>
    <mergeCell ref="E204:F204"/>
    <mergeCell ref="G204:I204"/>
    <mergeCell ref="E205:F205"/>
    <mergeCell ref="G205:I205"/>
    <mergeCell ref="E206:F206"/>
    <mergeCell ref="G206:I206"/>
    <mergeCell ref="E207:F207"/>
    <mergeCell ref="G207:I207"/>
    <mergeCell ref="E208:F208"/>
    <mergeCell ref="G208:I208"/>
    <mergeCell ref="A276:B276"/>
    <mergeCell ref="D276:E276"/>
    <mergeCell ref="F276:G276"/>
    <mergeCell ref="D279:E279"/>
    <mergeCell ref="F279:G279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U572"/>
  <sheetViews>
    <sheetView zoomScale="112" zoomScaleNormal="112" zoomScalePageLayoutView="0" workbookViewId="0" topLeftCell="A59">
      <selection activeCell="H94" sqref="H94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7.625" style="0" customWidth="1"/>
    <col min="5" max="5" width="4.125" style="0" customWidth="1"/>
    <col min="6" max="6" width="8.25390625" style="0" customWidth="1"/>
    <col min="7" max="7" width="12.3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84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148</v>
      </c>
      <c r="E6" s="20"/>
      <c r="F6" s="20"/>
      <c r="G6" s="20"/>
      <c r="H6" s="20"/>
      <c r="I6" s="20"/>
      <c r="J6" s="20"/>
    </row>
    <row r="7" spans="1:10" ht="12.75">
      <c r="A7" s="20" t="s">
        <v>114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52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54</v>
      </c>
      <c r="F12" s="32"/>
      <c r="G12" s="26"/>
      <c r="H12" s="26"/>
      <c r="I12" s="26"/>
      <c r="J12" s="8"/>
    </row>
    <row r="13" spans="1:8" ht="13.5" thickBot="1">
      <c r="A13" s="33" t="s">
        <v>2</v>
      </c>
      <c r="B13" s="34"/>
      <c r="C13" s="34"/>
      <c r="D13" s="34"/>
      <c r="E13" s="31" t="s">
        <v>13</v>
      </c>
      <c r="F13" s="78"/>
      <c r="G13" s="77" t="s">
        <v>146</v>
      </c>
      <c r="H13" s="77" t="s">
        <v>105</v>
      </c>
    </row>
    <row r="14" spans="1:8" ht="13.5" thickBot="1">
      <c r="A14" s="35" t="s">
        <v>3</v>
      </c>
      <c r="B14" s="34"/>
      <c r="C14" s="34"/>
      <c r="D14" s="36"/>
      <c r="E14" s="97"/>
      <c r="F14" s="98"/>
      <c r="G14" s="84"/>
      <c r="H14" s="84"/>
    </row>
    <row r="15" spans="1:8" ht="13.5" thickBot="1">
      <c r="A15" s="37" t="s">
        <v>4</v>
      </c>
      <c r="B15" s="38"/>
      <c r="C15" s="38"/>
      <c r="D15" s="36"/>
      <c r="E15" s="99">
        <v>18000</v>
      </c>
      <c r="F15" s="100"/>
      <c r="G15" s="85">
        <v>18000</v>
      </c>
      <c r="H15" s="85">
        <v>11057.16</v>
      </c>
    </row>
    <row r="16" spans="1:8" ht="13.5" thickBot="1">
      <c r="A16" s="146" t="s">
        <v>107</v>
      </c>
      <c r="B16" s="147"/>
      <c r="C16" s="147"/>
      <c r="D16" s="148"/>
      <c r="E16" s="29"/>
      <c r="F16" s="79"/>
      <c r="G16" s="85"/>
      <c r="H16" s="85">
        <v>132.72</v>
      </c>
    </row>
    <row r="17" spans="1:8" ht="13.5" thickBot="1">
      <c r="A17" s="37" t="s">
        <v>4</v>
      </c>
      <c r="B17" s="38"/>
      <c r="C17" s="38"/>
      <c r="D17" s="36"/>
      <c r="E17" s="99">
        <f>SUM(E15:E16)</f>
        <v>18000</v>
      </c>
      <c r="F17" s="100"/>
      <c r="G17" s="85">
        <v>18000</v>
      </c>
      <c r="H17" s="85">
        <f>H15+H16</f>
        <v>11189.88</v>
      </c>
    </row>
    <row r="18" spans="1:8" ht="13.5" thickBot="1">
      <c r="A18" s="39" t="s">
        <v>5</v>
      </c>
      <c r="B18" s="40"/>
      <c r="C18" s="40"/>
      <c r="D18" s="41"/>
      <c r="E18" s="104"/>
      <c r="F18" s="105"/>
      <c r="G18" s="86"/>
      <c r="H18" s="84"/>
    </row>
    <row r="19" spans="1:8" ht="13.5" thickBot="1">
      <c r="A19" s="42" t="s">
        <v>79</v>
      </c>
      <c r="B19" s="43"/>
      <c r="C19" s="43"/>
      <c r="D19" s="36"/>
      <c r="E19" s="104"/>
      <c r="F19" s="105"/>
      <c r="G19" s="86"/>
      <c r="H19" s="84"/>
    </row>
    <row r="20" spans="1:8" ht="13.5" thickBot="1">
      <c r="A20" s="44" t="s">
        <v>6</v>
      </c>
      <c r="B20" s="45"/>
      <c r="C20" s="45"/>
      <c r="D20" s="46"/>
      <c r="E20" s="99">
        <v>0</v>
      </c>
      <c r="F20" s="100"/>
      <c r="G20" s="85">
        <v>961.62</v>
      </c>
      <c r="H20" s="85">
        <v>961.62</v>
      </c>
    </row>
    <row r="21" spans="1:8" ht="13.5" thickBot="1">
      <c r="A21" s="47" t="s">
        <v>7</v>
      </c>
      <c r="B21" s="48"/>
      <c r="C21" s="48"/>
      <c r="D21" s="49"/>
      <c r="E21" s="99">
        <v>107000</v>
      </c>
      <c r="F21" s="100"/>
      <c r="G21" s="85">
        <v>107000</v>
      </c>
      <c r="H21" s="85">
        <v>32560.61</v>
      </c>
    </row>
    <row r="22" spans="1:8" ht="13.5" thickBot="1">
      <c r="A22" s="50" t="s">
        <v>129</v>
      </c>
      <c r="B22" s="50"/>
      <c r="C22" s="50"/>
      <c r="D22" s="19"/>
      <c r="E22" s="107"/>
      <c r="F22" s="105"/>
      <c r="G22" s="86"/>
      <c r="H22" s="84">
        <v>147330.09</v>
      </c>
    </row>
    <row r="23" spans="1:8" ht="13.5" thickBot="1">
      <c r="A23" s="116" t="s">
        <v>137</v>
      </c>
      <c r="B23" s="117"/>
      <c r="C23" s="117"/>
      <c r="D23" s="118"/>
      <c r="E23" s="107"/>
      <c r="F23" s="105"/>
      <c r="G23" s="86"/>
      <c r="H23" s="84">
        <v>-7280.65</v>
      </c>
    </row>
    <row r="24" spans="1:8" ht="13.5" thickBot="1">
      <c r="A24" s="51" t="s">
        <v>131</v>
      </c>
      <c r="B24" s="52"/>
      <c r="C24" s="52"/>
      <c r="D24" s="53"/>
      <c r="E24" s="104"/>
      <c r="F24" s="105"/>
      <c r="G24" s="86"/>
      <c r="H24" s="86">
        <v>251049.63</v>
      </c>
    </row>
    <row r="25" spans="1:8" ht="13.5" thickBot="1">
      <c r="A25" s="54" t="s">
        <v>136</v>
      </c>
      <c r="B25" s="55"/>
      <c r="C25" s="55"/>
      <c r="D25" s="56"/>
      <c r="E25" s="104"/>
      <c r="F25" s="105"/>
      <c r="G25" s="86"/>
      <c r="H25" s="86">
        <v>7190.84</v>
      </c>
    </row>
    <row r="26" spans="1:8" ht="13.5" thickBot="1">
      <c r="A26" s="44" t="s">
        <v>75</v>
      </c>
      <c r="B26" s="45"/>
      <c r="C26" s="45"/>
      <c r="D26" s="46"/>
      <c r="E26" s="99">
        <v>600000</v>
      </c>
      <c r="F26" s="100"/>
      <c r="G26" s="85">
        <v>600000</v>
      </c>
      <c r="H26" s="85">
        <f>H22+H23+H24+H25</f>
        <v>398289.91000000003</v>
      </c>
    </row>
    <row r="27" spans="1:8" ht="13.5" thickBot="1">
      <c r="A27" s="42" t="s">
        <v>121</v>
      </c>
      <c r="B27" s="43"/>
      <c r="C27" s="43"/>
      <c r="D27" s="36"/>
      <c r="E27" s="99">
        <v>500000</v>
      </c>
      <c r="F27" s="100"/>
      <c r="G27" s="85">
        <v>500000</v>
      </c>
      <c r="H27" s="85"/>
    </row>
    <row r="28" spans="1:8" ht="12.75">
      <c r="A28" s="93" t="s">
        <v>95</v>
      </c>
      <c r="B28" s="94"/>
      <c r="C28" s="94" t="s">
        <v>101</v>
      </c>
      <c r="D28" s="95"/>
      <c r="E28" s="109"/>
      <c r="F28" s="110"/>
      <c r="G28" s="85"/>
      <c r="H28" s="85">
        <v>225603</v>
      </c>
    </row>
    <row r="29" spans="1:8" ht="12.75">
      <c r="A29" s="116" t="s">
        <v>93</v>
      </c>
      <c r="B29" s="117"/>
      <c r="C29" s="117"/>
      <c r="D29" s="118"/>
      <c r="E29" s="114"/>
      <c r="F29" s="115"/>
      <c r="G29" s="85"/>
      <c r="H29" s="84"/>
    </row>
    <row r="30" spans="1:8" ht="13.5" thickBot="1">
      <c r="A30" s="119" t="s">
        <v>85</v>
      </c>
      <c r="B30" s="120"/>
      <c r="C30" s="120"/>
      <c r="D30" s="121"/>
      <c r="E30" s="122"/>
      <c r="F30" s="123"/>
      <c r="G30" s="85"/>
      <c r="H30" s="84"/>
    </row>
    <row r="31" spans="1:8" ht="13.5" thickBot="1">
      <c r="A31" s="124" t="s">
        <v>94</v>
      </c>
      <c r="B31" s="125"/>
      <c r="C31" s="125"/>
      <c r="D31" s="126"/>
      <c r="E31" s="99"/>
      <c r="F31" s="100"/>
      <c r="G31" s="85"/>
      <c r="H31" s="84"/>
    </row>
    <row r="32" spans="1:8" ht="13.5" thickBot="1">
      <c r="A32" s="127" t="s">
        <v>103</v>
      </c>
      <c r="B32" s="128"/>
      <c r="C32" s="128"/>
      <c r="D32" s="129"/>
      <c r="E32" s="97"/>
      <c r="F32" s="98"/>
      <c r="G32" s="86">
        <v>199920</v>
      </c>
      <c r="H32" s="85">
        <v>199920</v>
      </c>
    </row>
    <row r="33" spans="1:8" ht="13.5" thickBot="1">
      <c r="A33" s="44" t="s">
        <v>9</v>
      </c>
      <c r="B33" s="40"/>
      <c r="C33" s="40"/>
      <c r="D33" s="41"/>
      <c r="E33" s="99">
        <f>E17+E20+E21+E26+E27</f>
        <v>1225000</v>
      </c>
      <c r="F33" s="100"/>
      <c r="G33" s="85">
        <f>SUM(G14:G32)-18000</f>
        <v>1425881.62</v>
      </c>
      <c r="H33" s="85">
        <f>H17+H20+H21+H26+H28+H32</f>
        <v>868525.02</v>
      </c>
    </row>
    <row r="34" spans="1:8" ht="13.5" thickBot="1">
      <c r="A34" s="42" t="s">
        <v>116</v>
      </c>
      <c r="B34" s="38"/>
      <c r="C34" s="38"/>
      <c r="D34" s="36"/>
      <c r="E34" s="99">
        <v>1292000</v>
      </c>
      <c r="F34" s="100"/>
      <c r="G34" s="85">
        <v>1292000</v>
      </c>
      <c r="H34" s="85">
        <v>670000</v>
      </c>
    </row>
    <row r="35" spans="1:8" ht="13.5" thickBot="1">
      <c r="A35" s="39" t="s">
        <v>10</v>
      </c>
      <c r="B35" s="45"/>
      <c r="C35" s="45"/>
      <c r="D35" s="41"/>
      <c r="E35" s="99">
        <v>55000</v>
      </c>
      <c r="F35" s="100"/>
      <c r="G35" s="85">
        <v>55000</v>
      </c>
      <c r="H35" s="85">
        <v>39000</v>
      </c>
    </row>
    <row r="36" spans="1:8" ht="13.5" thickBot="1">
      <c r="A36" s="42" t="s">
        <v>11</v>
      </c>
      <c r="B36" s="38"/>
      <c r="C36" s="38"/>
      <c r="D36" s="36"/>
      <c r="E36" s="99">
        <v>8000</v>
      </c>
      <c r="F36" s="100"/>
      <c r="G36" s="85">
        <v>8000</v>
      </c>
      <c r="H36" s="85">
        <v>6000</v>
      </c>
    </row>
    <row r="37" spans="1:8" ht="13.5" thickBot="1">
      <c r="A37" s="39" t="s">
        <v>106</v>
      </c>
      <c r="B37" s="40"/>
      <c r="C37" s="40"/>
      <c r="D37" s="41"/>
      <c r="E37" s="99">
        <v>0</v>
      </c>
      <c r="F37" s="100"/>
      <c r="G37" s="85">
        <v>0</v>
      </c>
      <c r="H37" s="85"/>
    </row>
    <row r="38" spans="1:8" ht="13.5" thickBot="1">
      <c r="A38" s="37" t="s">
        <v>9</v>
      </c>
      <c r="B38" s="43"/>
      <c r="C38" s="43"/>
      <c r="D38" s="36"/>
      <c r="E38" s="99">
        <f>SUM(E34:E37)</f>
        <v>1355000</v>
      </c>
      <c r="F38" s="100"/>
      <c r="G38" s="85">
        <f>SUM(G34:G37)</f>
        <v>1355000</v>
      </c>
      <c r="H38" s="85">
        <f>H34+H35+H36+H37</f>
        <v>715000</v>
      </c>
    </row>
    <row r="39" spans="1:8" ht="13.5" thickBot="1">
      <c r="A39" s="37" t="s">
        <v>12</v>
      </c>
      <c r="B39" s="34"/>
      <c r="C39" s="34"/>
      <c r="D39" s="36"/>
      <c r="E39" s="99">
        <f>E33+E38</f>
        <v>2580000</v>
      </c>
      <c r="F39" s="100"/>
      <c r="G39" s="85">
        <f>G33+G38</f>
        <v>2780881.62</v>
      </c>
      <c r="H39" s="85">
        <f>H33+H38</f>
        <v>1583525.02</v>
      </c>
    </row>
    <row r="40" spans="1:10" ht="12.75">
      <c r="A40" s="45"/>
      <c r="B40" s="8"/>
      <c r="C40" s="8"/>
      <c r="D40" s="8"/>
      <c r="E40" s="58"/>
      <c r="F40" s="58"/>
      <c r="G40" s="59"/>
      <c r="H40" s="59"/>
      <c r="I40" s="58"/>
      <c r="J40" s="8"/>
    </row>
    <row r="41" spans="1:10" ht="12.75">
      <c r="A41" s="26"/>
      <c r="B41" s="26"/>
      <c r="C41" s="26"/>
      <c r="D41" s="26"/>
      <c r="E41" s="32" t="s">
        <v>55</v>
      </c>
      <c r="F41" s="26"/>
      <c r="G41" s="26"/>
      <c r="H41" s="26"/>
      <c r="I41" s="26"/>
      <c r="J41" s="26"/>
    </row>
    <row r="42" spans="1:10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3.5" thickBot="1">
      <c r="A43" s="4" t="s">
        <v>17</v>
      </c>
      <c r="B43" s="33"/>
      <c r="C43" s="34"/>
      <c r="D43" s="34"/>
      <c r="E43" s="34"/>
      <c r="F43" s="36"/>
      <c r="G43" s="4" t="s">
        <v>24</v>
      </c>
      <c r="H43" s="4"/>
      <c r="I43" s="4" t="s">
        <v>98</v>
      </c>
      <c r="J43" s="74" t="s">
        <v>97</v>
      </c>
    </row>
    <row r="44" spans="1:10" ht="12.75">
      <c r="A44" s="5" t="s">
        <v>18</v>
      </c>
      <c r="B44" s="4" t="s">
        <v>14</v>
      </c>
      <c r="C44" s="4" t="s">
        <v>14</v>
      </c>
      <c r="D44" s="4" t="s">
        <v>14</v>
      </c>
      <c r="E44" s="4" t="s">
        <v>14</v>
      </c>
      <c r="F44" s="17" t="s">
        <v>14</v>
      </c>
      <c r="G44" s="5" t="s">
        <v>25</v>
      </c>
      <c r="H44" s="26" t="s">
        <v>147</v>
      </c>
      <c r="I44" s="5" t="s">
        <v>99</v>
      </c>
      <c r="J44" s="75" t="s">
        <v>29</v>
      </c>
    </row>
    <row r="45" spans="1:10" ht="12.75">
      <c r="A45" s="5" t="s">
        <v>20</v>
      </c>
      <c r="B45" s="5" t="s">
        <v>15</v>
      </c>
      <c r="C45" s="5" t="s">
        <v>16</v>
      </c>
      <c r="D45" s="5" t="s">
        <v>21</v>
      </c>
      <c r="E45" s="5" t="s">
        <v>22</v>
      </c>
      <c r="F45" s="18" t="s">
        <v>23</v>
      </c>
      <c r="G45" s="5" t="s">
        <v>26</v>
      </c>
      <c r="H45" s="5" t="s">
        <v>25</v>
      </c>
      <c r="I45" s="72"/>
      <c r="J45" s="75"/>
    </row>
    <row r="46" spans="1:10" ht="12.75">
      <c r="A46" s="5" t="s">
        <v>19</v>
      </c>
      <c r="B46" s="5"/>
      <c r="C46" s="5"/>
      <c r="D46" s="5"/>
      <c r="E46" s="5"/>
      <c r="F46" s="18"/>
      <c r="G46" s="5" t="s">
        <v>27</v>
      </c>
      <c r="H46" s="5" t="s">
        <v>26</v>
      </c>
      <c r="I46" s="5"/>
      <c r="J46" s="75"/>
    </row>
    <row r="47" spans="1:10" ht="12.75">
      <c r="A47" s="5"/>
      <c r="B47" s="5"/>
      <c r="C47" s="5"/>
      <c r="D47" s="5"/>
      <c r="E47" s="5"/>
      <c r="F47" s="18"/>
      <c r="G47" s="5" t="s">
        <v>28</v>
      </c>
      <c r="H47" s="5"/>
      <c r="I47" s="5"/>
      <c r="J47" s="75"/>
    </row>
    <row r="48" spans="1:10" ht="12.75">
      <c r="A48" s="22" t="s">
        <v>30</v>
      </c>
      <c r="B48" s="21" t="s">
        <v>37</v>
      </c>
      <c r="C48" s="21" t="s">
        <v>38</v>
      </c>
      <c r="D48" s="21" t="s">
        <v>39</v>
      </c>
      <c r="E48" s="21" t="s">
        <v>108</v>
      </c>
      <c r="F48" s="22">
        <v>211</v>
      </c>
      <c r="G48" s="19">
        <v>637000</v>
      </c>
      <c r="H48" s="19">
        <v>637000</v>
      </c>
      <c r="I48" s="19">
        <v>225957</v>
      </c>
      <c r="J48" s="19">
        <v>225957</v>
      </c>
    </row>
    <row r="49" spans="1:10" ht="12.75">
      <c r="A49" s="19"/>
      <c r="B49" s="21"/>
      <c r="C49" s="21"/>
      <c r="D49" s="21"/>
      <c r="E49" s="21" t="s">
        <v>108</v>
      </c>
      <c r="F49" s="22">
        <v>213</v>
      </c>
      <c r="G49" s="19">
        <v>193000</v>
      </c>
      <c r="H49" s="19">
        <v>193000</v>
      </c>
      <c r="I49" s="19">
        <v>74726</v>
      </c>
      <c r="J49" s="19">
        <v>73214</v>
      </c>
    </row>
    <row r="50" spans="1:10" ht="12" customHeight="1">
      <c r="A50" s="19"/>
      <c r="B50" s="21"/>
      <c r="C50" s="21"/>
      <c r="D50" s="21"/>
      <c r="E50" s="21" t="s">
        <v>109</v>
      </c>
      <c r="F50" s="22">
        <v>221</v>
      </c>
      <c r="G50" s="19">
        <v>57600</v>
      </c>
      <c r="H50" s="19">
        <v>57600</v>
      </c>
      <c r="I50" s="19">
        <v>10200</v>
      </c>
      <c r="J50" s="19">
        <v>10200</v>
      </c>
    </row>
    <row r="51" spans="1:10" ht="12.75" customHeight="1" hidden="1">
      <c r="A51" s="19"/>
      <c r="B51" s="21"/>
      <c r="C51" s="21"/>
      <c r="D51" s="21"/>
      <c r="E51" s="21"/>
      <c r="F51" s="22">
        <v>221</v>
      </c>
      <c r="G51" s="19">
        <v>18000</v>
      </c>
      <c r="H51" s="19">
        <v>18000</v>
      </c>
      <c r="I51" s="19"/>
      <c r="J51" s="19"/>
    </row>
    <row r="52" spans="1:10" ht="11.25" customHeight="1">
      <c r="A52" s="19"/>
      <c r="B52" s="21"/>
      <c r="C52" s="21"/>
      <c r="D52" s="21"/>
      <c r="E52" s="21" t="s">
        <v>109</v>
      </c>
      <c r="F52" s="22">
        <v>222</v>
      </c>
      <c r="G52" s="19">
        <v>56100</v>
      </c>
      <c r="H52" s="19">
        <v>22500</v>
      </c>
      <c r="I52" s="19">
        <v>22500</v>
      </c>
      <c r="J52" s="19">
        <v>22500</v>
      </c>
    </row>
    <row r="53" spans="1:10" ht="12.75" customHeight="1" hidden="1">
      <c r="A53" s="19"/>
      <c r="B53" s="21"/>
      <c r="C53" s="21"/>
      <c r="D53" s="21"/>
      <c r="E53" s="21"/>
      <c r="F53" s="22">
        <v>226</v>
      </c>
      <c r="G53" s="19">
        <v>221000</v>
      </c>
      <c r="H53" s="19">
        <v>221000</v>
      </c>
      <c r="I53" s="19"/>
      <c r="J53" s="19"/>
    </row>
    <row r="54" spans="1:10" ht="12.75">
      <c r="A54" s="19"/>
      <c r="B54" s="21"/>
      <c r="C54" s="21"/>
      <c r="D54" s="21"/>
      <c r="E54" s="21" t="s">
        <v>109</v>
      </c>
      <c r="F54" s="22">
        <v>224</v>
      </c>
      <c r="G54" s="19"/>
      <c r="H54" s="19">
        <v>33600</v>
      </c>
      <c r="I54" s="19">
        <v>30000</v>
      </c>
      <c r="J54" s="19">
        <v>30000</v>
      </c>
    </row>
    <row r="55" spans="1:10" ht="12.75">
      <c r="A55" s="19"/>
      <c r="B55" s="21"/>
      <c r="C55" s="21"/>
      <c r="D55" s="21"/>
      <c r="E55" s="21" t="s">
        <v>109</v>
      </c>
      <c r="F55" s="22">
        <v>226</v>
      </c>
      <c r="G55" s="19">
        <v>30000</v>
      </c>
      <c r="H55" s="19"/>
      <c r="I55" s="19"/>
      <c r="J55" s="19"/>
    </row>
    <row r="56" spans="1:10" ht="12.75">
      <c r="A56" s="19"/>
      <c r="B56" s="21"/>
      <c r="C56" s="21"/>
      <c r="D56" s="21"/>
      <c r="E56" s="21" t="s">
        <v>110</v>
      </c>
      <c r="F56" s="22">
        <v>290</v>
      </c>
      <c r="G56" s="19">
        <v>10000</v>
      </c>
      <c r="H56" s="19"/>
      <c r="I56" s="19"/>
      <c r="J56" s="19"/>
    </row>
    <row r="57" spans="1:10" ht="12.75">
      <c r="A57" s="19"/>
      <c r="B57" s="21"/>
      <c r="C57" s="21"/>
      <c r="D57" s="21"/>
      <c r="E57" s="21" t="s">
        <v>109</v>
      </c>
      <c r="F57" s="22">
        <v>290</v>
      </c>
      <c r="G57" s="19">
        <v>0</v>
      </c>
      <c r="H57" s="19">
        <v>0</v>
      </c>
      <c r="I57" s="19"/>
      <c r="J57" s="19"/>
    </row>
    <row r="58" spans="1:10" ht="12.75">
      <c r="A58" s="19"/>
      <c r="B58" s="19"/>
      <c r="C58" s="19"/>
      <c r="D58" s="19"/>
      <c r="E58" s="27">
        <v>244</v>
      </c>
      <c r="F58" s="23">
        <v>310</v>
      </c>
      <c r="G58" s="61">
        <v>0</v>
      </c>
      <c r="H58" s="61">
        <v>0</v>
      </c>
      <c r="I58" s="19"/>
      <c r="J58" s="19"/>
    </row>
    <row r="59" spans="1:10" ht="12.75">
      <c r="A59" s="19"/>
      <c r="B59" s="19"/>
      <c r="C59" s="19"/>
      <c r="D59" s="19"/>
      <c r="E59" s="27">
        <v>244</v>
      </c>
      <c r="F59" s="22">
        <v>340</v>
      </c>
      <c r="G59" s="19">
        <v>50000</v>
      </c>
      <c r="H59" s="19">
        <v>94000</v>
      </c>
      <c r="I59" s="19">
        <v>93800</v>
      </c>
      <c r="J59" s="19">
        <v>93800</v>
      </c>
    </row>
    <row r="60" spans="1:10" ht="12.75" customHeight="1" hidden="1">
      <c r="A60" s="22"/>
      <c r="B60" s="21"/>
      <c r="C60" s="21"/>
      <c r="D60" s="21"/>
      <c r="E60" s="21"/>
      <c r="F60" s="22"/>
      <c r="G60" s="19"/>
      <c r="H60" s="19"/>
      <c r="I60" s="19"/>
      <c r="J60" s="19"/>
    </row>
    <row r="61" spans="1:10" ht="12.75" customHeight="1" hidden="1">
      <c r="A61" s="19"/>
      <c r="B61" s="21"/>
      <c r="C61" s="21"/>
      <c r="D61" s="21"/>
      <c r="E61" s="21"/>
      <c r="F61" s="22"/>
      <c r="G61" s="19"/>
      <c r="H61" s="19"/>
      <c r="I61" s="19"/>
      <c r="J61" s="19"/>
    </row>
    <row r="62" spans="1:10" ht="12.75" customHeight="1" hidden="1">
      <c r="A62" s="19"/>
      <c r="B62" s="21"/>
      <c r="C62" s="21"/>
      <c r="D62" s="21"/>
      <c r="E62" s="21"/>
      <c r="F62" s="22"/>
      <c r="G62" s="19"/>
      <c r="H62" s="19"/>
      <c r="I62" s="19"/>
      <c r="J62" s="19"/>
    </row>
    <row r="63" spans="1:10" ht="12.75" customHeight="1" hidden="1">
      <c r="A63" s="19"/>
      <c r="B63" s="21"/>
      <c r="C63" s="21"/>
      <c r="D63" s="21"/>
      <c r="E63" s="21"/>
      <c r="F63" s="22"/>
      <c r="G63" s="22"/>
      <c r="H63" s="22"/>
      <c r="I63" s="22"/>
      <c r="J63" s="22"/>
    </row>
    <row r="64" spans="1:10" ht="12.75" customHeight="1" hidden="1">
      <c r="A64" s="22"/>
      <c r="B64" s="21"/>
      <c r="C64" s="21"/>
      <c r="D64" s="21"/>
      <c r="E64" s="21"/>
      <c r="F64" s="22"/>
      <c r="G64" s="22"/>
      <c r="H64" s="22"/>
      <c r="I64" s="22"/>
      <c r="J64" s="22"/>
    </row>
    <row r="65" spans="1:10" ht="12.75">
      <c r="A65" s="19" t="s">
        <v>9</v>
      </c>
      <c r="B65" s="21"/>
      <c r="C65" s="21"/>
      <c r="D65" s="21"/>
      <c r="E65" s="21"/>
      <c r="F65" s="22"/>
      <c r="G65" s="22">
        <f>G48+G49+G50+G52+G54+G55+G56+G57+G58+G59</f>
        <v>1033700</v>
      </c>
      <c r="H65" s="22">
        <f>H48+H49+H50+H52+H54+H55+H56+H57+H58+H59</f>
        <v>1037700</v>
      </c>
      <c r="I65" s="22">
        <f>SUM(I48:I64)</f>
        <v>457183</v>
      </c>
      <c r="J65" s="22">
        <f>J48+J49+J50+J52+J54+J55+J57+J59</f>
        <v>455671</v>
      </c>
    </row>
    <row r="66" spans="1:10" ht="12.75">
      <c r="A66" s="22" t="s">
        <v>31</v>
      </c>
      <c r="B66" s="21" t="s">
        <v>37</v>
      </c>
      <c r="C66" s="21" t="s">
        <v>115</v>
      </c>
      <c r="D66" s="21" t="s">
        <v>40</v>
      </c>
      <c r="E66" s="21" t="s">
        <v>111</v>
      </c>
      <c r="F66" s="22">
        <v>290</v>
      </c>
      <c r="G66" s="22">
        <v>50000</v>
      </c>
      <c r="H66" s="22">
        <v>35000</v>
      </c>
      <c r="I66" s="22">
        <v>0</v>
      </c>
      <c r="J66" s="22">
        <v>0</v>
      </c>
    </row>
    <row r="67" spans="1:10" ht="12.75">
      <c r="A67" s="22" t="s">
        <v>1</v>
      </c>
      <c r="B67" s="21" t="s">
        <v>37</v>
      </c>
      <c r="C67" s="21" t="s">
        <v>77</v>
      </c>
      <c r="D67" s="21" t="s">
        <v>41</v>
      </c>
      <c r="E67" s="21" t="s">
        <v>109</v>
      </c>
      <c r="F67" s="22">
        <v>226</v>
      </c>
      <c r="G67" s="19"/>
      <c r="H67" s="19"/>
      <c r="I67" s="19"/>
      <c r="J67" s="19"/>
    </row>
    <row r="68" spans="1:10" ht="12.75">
      <c r="A68" s="19"/>
      <c r="B68" s="21" t="s">
        <v>37</v>
      </c>
      <c r="C68" s="21" t="s">
        <v>104</v>
      </c>
      <c r="D68" s="21" t="s">
        <v>41</v>
      </c>
      <c r="E68" s="21" t="s">
        <v>109</v>
      </c>
      <c r="F68" s="22">
        <v>340</v>
      </c>
      <c r="G68" s="19">
        <v>8000</v>
      </c>
      <c r="H68" s="19">
        <v>8000</v>
      </c>
      <c r="I68" s="19"/>
      <c r="J68" s="19"/>
    </row>
    <row r="69" spans="1:10" ht="12.75">
      <c r="A69" s="19" t="s">
        <v>9</v>
      </c>
      <c r="B69" s="21"/>
      <c r="C69" s="21"/>
      <c r="D69" s="21"/>
      <c r="E69" s="21"/>
      <c r="F69" s="22"/>
      <c r="G69" s="22">
        <f>SUM(G67:G68)</f>
        <v>8000</v>
      </c>
      <c r="H69" s="22">
        <f>SUM(H67:H68)</f>
        <v>8000</v>
      </c>
      <c r="I69" s="22">
        <f>I68</f>
        <v>0</v>
      </c>
      <c r="J69" s="22">
        <f>SUM(J67:J68)</f>
        <v>0</v>
      </c>
    </row>
    <row r="70" spans="1:10" ht="12.75" customHeight="1" hidden="1">
      <c r="A70" s="19"/>
      <c r="B70" s="21"/>
      <c r="C70" s="21"/>
      <c r="D70" s="21"/>
      <c r="E70" s="21"/>
      <c r="F70" s="22">
        <v>310</v>
      </c>
      <c r="G70" s="19"/>
      <c r="H70" s="19"/>
      <c r="I70" s="19"/>
      <c r="J70" s="19"/>
    </row>
    <row r="71" spans="1:10" ht="12.75" customHeight="1" hidden="1">
      <c r="A71" s="19"/>
      <c r="B71" s="21"/>
      <c r="C71" s="21"/>
      <c r="D71" s="21"/>
      <c r="E71" s="21"/>
      <c r="F71" s="22">
        <v>340</v>
      </c>
      <c r="G71" s="19"/>
      <c r="H71" s="19"/>
      <c r="I71" s="19"/>
      <c r="J71" s="19"/>
    </row>
    <row r="72" spans="1:10" ht="12.75">
      <c r="A72" s="22" t="s">
        <v>32</v>
      </c>
      <c r="B72" s="21" t="s">
        <v>37</v>
      </c>
      <c r="C72" s="21" t="s">
        <v>77</v>
      </c>
      <c r="D72" s="21" t="s">
        <v>42</v>
      </c>
      <c r="E72" s="21" t="s">
        <v>138</v>
      </c>
      <c r="F72" s="22">
        <v>226</v>
      </c>
      <c r="G72" s="19">
        <v>746000</v>
      </c>
      <c r="H72" s="19">
        <v>746000</v>
      </c>
      <c r="I72" s="19">
        <v>304649.14</v>
      </c>
      <c r="J72" s="19">
        <v>261442.76</v>
      </c>
    </row>
    <row r="73" spans="1:10" ht="12.75">
      <c r="A73" s="22"/>
      <c r="B73" s="21"/>
      <c r="C73" s="21"/>
      <c r="D73" s="21"/>
      <c r="E73" s="21" t="s">
        <v>109</v>
      </c>
      <c r="F73" s="22">
        <v>226</v>
      </c>
      <c r="G73" s="19">
        <v>0</v>
      </c>
      <c r="H73" s="19">
        <v>0</v>
      </c>
      <c r="I73" s="19"/>
      <c r="J73" s="19"/>
    </row>
    <row r="74" spans="1:10" ht="12.75">
      <c r="A74" s="19"/>
      <c r="B74" s="19"/>
      <c r="C74" s="19"/>
      <c r="D74" s="19"/>
      <c r="E74" s="27">
        <v>244</v>
      </c>
      <c r="F74" s="23">
        <v>310</v>
      </c>
      <c r="G74" s="19">
        <v>0</v>
      </c>
      <c r="H74" s="19">
        <v>0</v>
      </c>
      <c r="I74" s="19"/>
      <c r="J74" s="19"/>
    </row>
    <row r="75" spans="1:10" ht="12.75">
      <c r="A75" s="19"/>
      <c r="B75" s="19"/>
      <c r="C75" s="19"/>
      <c r="D75" s="19"/>
      <c r="E75" s="27">
        <v>244</v>
      </c>
      <c r="F75" s="23">
        <v>340</v>
      </c>
      <c r="G75" s="19">
        <v>0</v>
      </c>
      <c r="H75" s="19">
        <v>0</v>
      </c>
      <c r="I75" s="19"/>
      <c r="J75" s="19"/>
    </row>
    <row r="76" spans="1:10" ht="12.75">
      <c r="A76" s="19" t="s">
        <v>9</v>
      </c>
      <c r="B76" s="21"/>
      <c r="C76" s="21"/>
      <c r="D76" s="21"/>
      <c r="E76" s="21"/>
      <c r="F76" s="22"/>
      <c r="G76" s="22">
        <f>G72+G73+G74+G75</f>
        <v>746000</v>
      </c>
      <c r="H76" s="22">
        <f>H72+H73+H74+H75</f>
        <v>746000</v>
      </c>
      <c r="I76" s="22">
        <f>SUM(I72:I75)</f>
        <v>304649.14</v>
      </c>
      <c r="J76" s="22">
        <f>SUM(J72:J75)</f>
        <v>261442.76</v>
      </c>
    </row>
    <row r="77" spans="1:10" ht="12.75">
      <c r="A77" s="22" t="s">
        <v>33</v>
      </c>
      <c r="B77" s="21" t="s">
        <v>37</v>
      </c>
      <c r="C77" s="21" t="s">
        <v>43</v>
      </c>
      <c r="D77" s="21" t="s">
        <v>44</v>
      </c>
      <c r="E77" s="21" t="s">
        <v>112</v>
      </c>
      <c r="F77" s="22">
        <v>211</v>
      </c>
      <c r="G77" s="19">
        <v>152600</v>
      </c>
      <c r="H77" s="19">
        <v>152600</v>
      </c>
      <c r="I77" s="63">
        <v>60517</v>
      </c>
      <c r="J77" s="19">
        <v>60517</v>
      </c>
    </row>
    <row r="78" spans="1:10" ht="12.75" customHeight="1" hidden="1">
      <c r="A78" s="19"/>
      <c r="B78" s="21"/>
      <c r="C78" s="21"/>
      <c r="D78" s="21"/>
      <c r="E78" s="21"/>
      <c r="F78" s="22">
        <v>226</v>
      </c>
      <c r="G78" s="19"/>
      <c r="H78" s="19"/>
      <c r="I78" s="19"/>
      <c r="J78" s="19"/>
    </row>
    <row r="79" spans="1:10" ht="12.75" customHeight="1" hidden="1">
      <c r="A79" s="19"/>
      <c r="B79" s="21"/>
      <c r="C79" s="21"/>
      <c r="D79" s="21"/>
      <c r="E79" s="21"/>
      <c r="F79" s="22">
        <v>290</v>
      </c>
      <c r="G79" s="19"/>
      <c r="H79" s="19"/>
      <c r="I79" s="19"/>
      <c r="J79" s="19"/>
    </row>
    <row r="80" spans="1:10" ht="12.75" customHeight="1" hidden="1">
      <c r="A80" s="19"/>
      <c r="B80" s="21"/>
      <c r="C80" s="21"/>
      <c r="D80" s="21"/>
      <c r="E80" s="21"/>
      <c r="F80" s="22">
        <v>340</v>
      </c>
      <c r="G80" s="19"/>
      <c r="H80" s="19"/>
      <c r="I80" s="19"/>
      <c r="J80" s="19"/>
    </row>
    <row r="81" spans="1:10" ht="12.75">
      <c r="A81" s="19"/>
      <c r="B81" s="21"/>
      <c r="C81" s="21"/>
      <c r="D81" s="21"/>
      <c r="E81" s="21" t="s">
        <v>112</v>
      </c>
      <c r="F81" s="22">
        <v>213</v>
      </c>
      <c r="G81" s="19">
        <v>46100</v>
      </c>
      <c r="H81" s="19">
        <v>46100</v>
      </c>
      <c r="I81" s="63">
        <v>16638</v>
      </c>
      <c r="J81" s="19">
        <v>16638</v>
      </c>
    </row>
    <row r="82" spans="1:10" ht="12.75">
      <c r="A82" s="24"/>
      <c r="B82" s="24"/>
      <c r="C82" s="24"/>
      <c r="D82" s="24"/>
      <c r="E82" s="76">
        <v>244</v>
      </c>
      <c r="F82" s="25">
        <v>226</v>
      </c>
      <c r="G82" s="24">
        <v>0</v>
      </c>
      <c r="H82" s="24">
        <v>0</v>
      </c>
      <c r="I82" s="26"/>
      <c r="J82" s="24"/>
    </row>
    <row r="83" spans="1:10" ht="12.75">
      <c r="A83" s="19"/>
      <c r="B83" s="19"/>
      <c r="C83" s="19"/>
      <c r="D83" s="19"/>
      <c r="E83" s="27">
        <v>244</v>
      </c>
      <c r="F83" s="23">
        <v>340</v>
      </c>
      <c r="G83" s="19">
        <v>0</v>
      </c>
      <c r="H83" s="19">
        <v>0</v>
      </c>
      <c r="I83" s="19"/>
      <c r="J83" s="19"/>
    </row>
    <row r="84" spans="1:10" ht="12.75" customHeight="1" hidden="1">
      <c r="A84" s="19" t="s">
        <v>9</v>
      </c>
      <c r="B84" s="19"/>
      <c r="C84" s="19"/>
      <c r="D84" s="19"/>
      <c r="E84" s="19"/>
      <c r="F84" s="19"/>
      <c r="G84" s="22">
        <f>SUM(G76:G80)</f>
        <v>898600</v>
      </c>
      <c r="H84" s="22">
        <f>SUM(H76:H80)</f>
        <v>898600</v>
      </c>
      <c r="I84" s="64"/>
      <c r="J84" s="22"/>
    </row>
    <row r="85" spans="1:10" ht="12.75" customHeight="1" hidden="1">
      <c r="A85" s="19"/>
      <c r="B85" s="21"/>
      <c r="C85" s="21"/>
      <c r="D85" s="21"/>
      <c r="E85" s="21"/>
      <c r="F85" s="22"/>
      <c r="G85" s="19"/>
      <c r="H85" s="19"/>
      <c r="I85" s="19"/>
      <c r="J85" s="19"/>
    </row>
    <row r="86" spans="1:10" ht="12.75">
      <c r="A86" s="19" t="s">
        <v>9</v>
      </c>
      <c r="B86" s="21"/>
      <c r="C86" s="21"/>
      <c r="D86" s="21"/>
      <c r="E86" s="21"/>
      <c r="F86" s="22"/>
      <c r="G86" s="22">
        <f>G77+G81+G82+G83</f>
        <v>198700</v>
      </c>
      <c r="H86" s="22">
        <f>H77+H81+H82+H83</f>
        <v>198700</v>
      </c>
      <c r="I86" s="64">
        <f>SUM(I77:I85)</f>
        <v>77155</v>
      </c>
      <c r="J86" s="22">
        <f>SUM(J77:J85)</f>
        <v>77155</v>
      </c>
    </row>
    <row r="87" spans="1:10" ht="12.75">
      <c r="A87" s="22" t="s">
        <v>102</v>
      </c>
      <c r="B87" s="21" t="s">
        <v>37</v>
      </c>
      <c r="C87" s="21" t="s">
        <v>43</v>
      </c>
      <c r="D87" s="21" t="s">
        <v>78</v>
      </c>
      <c r="E87" s="21" t="s">
        <v>112</v>
      </c>
      <c r="F87" s="22">
        <v>211</v>
      </c>
      <c r="G87" s="19">
        <v>152600</v>
      </c>
      <c r="H87" s="19">
        <v>152600</v>
      </c>
      <c r="I87" s="19">
        <v>42029</v>
      </c>
      <c r="J87" s="19">
        <v>42029</v>
      </c>
    </row>
    <row r="88" spans="1:10" ht="12.75">
      <c r="A88" s="22"/>
      <c r="B88" s="21"/>
      <c r="C88" s="21"/>
      <c r="D88" s="21"/>
      <c r="E88" s="21" t="s">
        <v>112</v>
      </c>
      <c r="F88" s="22">
        <v>213</v>
      </c>
      <c r="G88" s="19">
        <v>46100</v>
      </c>
      <c r="H88" s="19">
        <v>46100</v>
      </c>
      <c r="I88" s="19">
        <v>16638</v>
      </c>
      <c r="J88" s="19">
        <v>16638</v>
      </c>
    </row>
    <row r="89" spans="1:10" ht="12.75">
      <c r="A89" s="19"/>
      <c r="B89" s="21"/>
      <c r="C89" s="21"/>
      <c r="D89" s="21"/>
      <c r="E89" s="21" t="s">
        <v>109</v>
      </c>
      <c r="F89" s="22">
        <v>340</v>
      </c>
      <c r="G89" s="19">
        <v>100000</v>
      </c>
      <c r="H89" s="19">
        <v>196600</v>
      </c>
      <c r="I89" s="19">
        <v>196600</v>
      </c>
      <c r="J89" s="19">
        <v>196600</v>
      </c>
    </row>
    <row r="90" spans="1:10" ht="12.75" customHeight="1" hidden="1">
      <c r="A90" s="19" t="s">
        <v>9</v>
      </c>
      <c r="B90" s="21"/>
      <c r="C90" s="21"/>
      <c r="D90" s="21"/>
      <c r="E90" s="21"/>
      <c r="F90" s="22"/>
      <c r="G90" s="22">
        <f>G87+G89</f>
        <v>252600</v>
      </c>
      <c r="H90" s="22">
        <f>H87+H89</f>
        <v>349200</v>
      </c>
      <c r="I90" s="22"/>
      <c r="J90" s="22"/>
    </row>
    <row r="91" spans="1:10" ht="12.75" customHeight="1" hidden="1">
      <c r="A91" s="19"/>
      <c r="B91" s="21"/>
      <c r="C91" s="21"/>
      <c r="D91" s="21"/>
      <c r="E91" s="21"/>
      <c r="F91" s="22"/>
      <c r="G91" s="19"/>
      <c r="H91" s="19"/>
      <c r="I91" s="19"/>
      <c r="J91" s="19"/>
    </row>
    <row r="92" spans="1:10" ht="12.75" customHeight="1" hidden="1">
      <c r="A92" s="19"/>
      <c r="B92" s="21"/>
      <c r="C92" s="21"/>
      <c r="D92" s="21"/>
      <c r="E92" s="21"/>
      <c r="F92" s="22"/>
      <c r="G92" s="19"/>
      <c r="H92" s="19"/>
      <c r="I92" s="19"/>
      <c r="J92" s="19"/>
    </row>
    <row r="93" spans="1:10" ht="12.75">
      <c r="A93" s="19" t="s">
        <v>9</v>
      </c>
      <c r="B93" s="21"/>
      <c r="C93" s="21"/>
      <c r="D93" s="21"/>
      <c r="E93" s="21"/>
      <c r="F93" s="22"/>
      <c r="G93" s="22">
        <f>G87+G88+G89</f>
        <v>298700</v>
      </c>
      <c r="H93" s="22">
        <f>H87+H88+H89</f>
        <v>395300</v>
      </c>
      <c r="I93" s="22">
        <f>I87+I88+I89</f>
        <v>255267</v>
      </c>
      <c r="J93" s="22">
        <f>J87+J88+J89</f>
        <v>255267</v>
      </c>
    </row>
    <row r="94" spans="1:10" ht="12" customHeight="1">
      <c r="A94" s="22" t="s">
        <v>126</v>
      </c>
      <c r="B94" s="21" t="s">
        <v>37</v>
      </c>
      <c r="C94" s="21" t="s">
        <v>127</v>
      </c>
      <c r="D94" s="21" t="s">
        <v>128</v>
      </c>
      <c r="E94" s="21" t="s">
        <v>109</v>
      </c>
      <c r="F94" s="22">
        <v>340</v>
      </c>
      <c r="G94" s="19">
        <v>100000</v>
      </c>
      <c r="H94" s="19">
        <v>100000</v>
      </c>
      <c r="I94" s="19">
        <v>100000</v>
      </c>
      <c r="J94" s="19">
        <v>100000</v>
      </c>
    </row>
    <row r="95" spans="1:10" ht="0.75" customHeight="1" hidden="1">
      <c r="A95" s="19"/>
      <c r="B95" s="19"/>
      <c r="C95" s="19"/>
      <c r="D95" s="19"/>
      <c r="E95" s="19"/>
      <c r="F95" s="22">
        <v>213</v>
      </c>
      <c r="G95" s="19">
        <v>21000</v>
      </c>
      <c r="H95" s="19">
        <v>21000</v>
      </c>
      <c r="I95" s="19"/>
      <c r="J95" s="19"/>
    </row>
    <row r="96" spans="1:10" ht="12.75" customHeight="1" hidden="1">
      <c r="A96" s="22"/>
      <c r="B96" s="21"/>
      <c r="C96" s="21"/>
      <c r="D96" s="21"/>
      <c r="E96" s="21"/>
      <c r="F96" s="22">
        <v>310</v>
      </c>
      <c r="G96" s="19"/>
      <c r="H96" s="19"/>
      <c r="I96" s="19"/>
      <c r="J96" s="19"/>
    </row>
    <row r="97" spans="1:10" ht="12.75" customHeight="1" hidden="1">
      <c r="A97" s="19"/>
      <c r="B97" s="21"/>
      <c r="C97" s="21"/>
      <c r="D97" s="21"/>
      <c r="E97" s="21"/>
      <c r="F97" s="22"/>
      <c r="G97" s="19"/>
      <c r="H97" s="19"/>
      <c r="I97" s="19"/>
      <c r="J97" s="19"/>
    </row>
    <row r="98" spans="1:10" ht="12.75" customHeight="1" hidden="1">
      <c r="A98" s="19"/>
      <c r="B98" s="21"/>
      <c r="C98" s="21"/>
      <c r="D98" s="21"/>
      <c r="E98" s="21"/>
      <c r="F98" s="22"/>
      <c r="G98" s="19"/>
      <c r="H98" s="19"/>
      <c r="I98" s="19"/>
      <c r="J98" s="19"/>
    </row>
    <row r="99" spans="1:10" ht="12.75" customHeight="1" hidden="1">
      <c r="A99" s="19"/>
      <c r="B99" s="21"/>
      <c r="C99" s="21"/>
      <c r="D99" s="21"/>
      <c r="E99" s="21"/>
      <c r="F99" s="22"/>
      <c r="G99" s="19"/>
      <c r="H99" s="19"/>
      <c r="I99" s="19"/>
      <c r="J99" s="19"/>
    </row>
    <row r="100" spans="1:10" ht="12.75" customHeight="1" hidden="1">
      <c r="A100" s="19" t="s">
        <v>9</v>
      </c>
      <c r="B100" s="21"/>
      <c r="C100" s="21"/>
      <c r="D100" s="21"/>
      <c r="E100" s="21"/>
      <c r="F100" s="19"/>
      <c r="G100" s="22">
        <f>SUM(G91:G99)</f>
        <v>419700</v>
      </c>
      <c r="H100" s="22">
        <f>SUM(H91:H99)</f>
        <v>516300</v>
      </c>
      <c r="I100" s="22"/>
      <c r="J100" s="22"/>
    </row>
    <row r="101" spans="1:255" ht="12.75" customHeight="1" hidden="1">
      <c r="A101" s="65"/>
      <c r="B101" s="26"/>
      <c r="C101" s="26"/>
      <c r="D101" s="26"/>
      <c r="E101" s="26"/>
      <c r="F101" s="26"/>
      <c r="G101" s="19"/>
      <c r="H101" s="19"/>
      <c r="I101" s="19"/>
      <c r="J101" s="19"/>
      <c r="IU101">
        <f>SUM(A101:IT101)</f>
        <v>0</v>
      </c>
    </row>
    <row r="102" spans="1:10" ht="12.75">
      <c r="A102" s="19" t="s">
        <v>9</v>
      </c>
      <c r="B102" s="21"/>
      <c r="C102" s="21"/>
      <c r="D102" s="21"/>
      <c r="E102" s="21"/>
      <c r="F102" s="22"/>
      <c r="G102" s="22">
        <f>G94</f>
        <v>100000</v>
      </c>
      <c r="H102" s="22">
        <f>H94</f>
        <v>100000</v>
      </c>
      <c r="I102" s="22">
        <f>SUM(I94:I101)</f>
        <v>100000</v>
      </c>
      <c r="J102" s="22">
        <f>SUM(J94:J101)</f>
        <v>100000</v>
      </c>
    </row>
    <row r="103" spans="1:10" ht="12" customHeight="1">
      <c r="A103" s="22" t="s">
        <v>35</v>
      </c>
      <c r="B103" s="21" t="s">
        <v>37</v>
      </c>
      <c r="C103" s="21" t="s">
        <v>46</v>
      </c>
      <c r="D103" s="21" t="s">
        <v>47</v>
      </c>
      <c r="E103" s="21" t="s">
        <v>109</v>
      </c>
      <c r="F103" s="22">
        <v>223</v>
      </c>
      <c r="G103" s="19">
        <v>90000</v>
      </c>
      <c r="H103" s="19">
        <v>198220</v>
      </c>
      <c r="I103" s="19">
        <v>193647.8</v>
      </c>
      <c r="J103" s="19">
        <v>193647.8</v>
      </c>
    </row>
    <row r="104" spans="1:10" ht="12.75">
      <c r="A104" s="19" t="s">
        <v>9</v>
      </c>
      <c r="B104" s="21"/>
      <c r="C104" s="21"/>
      <c r="D104" s="21"/>
      <c r="E104" s="21"/>
      <c r="F104" s="22"/>
      <c r="G104" s="22">
        <f>G103</f>
        <v>90000</v>
      </c>
      <c r="H104" s="22">
        <f>H103</f>
        <v>198220</v>
      </c>
      <c r="I104" s="22">
        <f>SUM(I103)</f>
        <v>193647.8</v>
      </c>
      <c r="J104" s="22">
        <f>SUM(J103)</f>
        <v>193647.8</v>
      </c>
    </row>
    <row r="105" spans="1:10" ht="12.75">
      <c r="A105" s="22" t="s">
        <v>86</v>
      </c>
      <c r="B105" s="21" t="s">
        <v>37</v>
      </c>
      <c r="C105" s="21" t="s">
        <v>46</v>
      </c>
      <c r="D105" s="21" t="s">
        <v>87</v>
      </c>
      <c r="E105" s="21" t="s">
        <v>109</v>
      </c>
      <c r="F105" s="19">
        <v>225</v>
      </c>
      <c r="G105" s="19"/>
      <c r="H105" s="19"/>
      <c r="I105" s="19"/>
      <c r="J105" s="19"/>
    </row>
    <row r="106" spans="1:10" ht="12.75">
      <c r="A106" s="19" t="s">
        <v>88</v>
      </c>
      <c r="B106" s="19"/>
      <c r="C106" s="19"/>
      <c r="D106" s="19"/>
      <c r="E106" s="19"/>
      <c r="F106" s="19"/>
      <c r="G106" s="22">
        <f>SUM(G105)</f>
        <v>0</v>
      </c>
      <c r="H106" s="22">
        <f>SUM(H105)</f>
        <v>0</v>
      </c>
      <c r="I106" s="19"/>
      <c r="J106" s="19"/>
    </row>
    <row r="107" spans="1:10" ht="12.75">
      <c r="A107" s="19" t="s">
        <v>89</v>
      </c>
      <c r="B107" s="21" t="s">
        <v>37</v>
      </c>
      <c r="C107" s="21" t="s">
        <v>90</v>
      </c>
      <c r="D107" s="21" t="s">
        <v>91</v>
      </c>
      <c r="E107" s="21" t="s">
        <v>109</v>
      </c>
      <c r="F107" s="19">
        <v>226</v>
      </c>
      <c r="G107" s="19">
        <v>0</v>
      </c>
      <c r="H107" s="19">
        <v>0</v>
      </c>
      <c r="I107" s="19"/>
      <c r="J107" s="19"/>
    </row>
    <row r="108" spans="1:10" ht="12.75">
      <c r="A108" s="19"/>
      <c r="B108" s="21"/>
      <c r="C108" s="21"/>
      <c r="D108" s="21"/>
      <c r="E108" s="21" t="s">
        <v>109</v>
      </c>
      <c r="F108" s="19">
        <v>310</v>
      </c>
      <c r="G108" s="19"/>
      <c r="H108" s="19"/>
      <c r="I108" s="19"/>
      <c r="J108" s="19"/>
    </row>
    <row r="109" spans="1:10" ht="12.75">
      <c r="A109" s="19"/>
      <c r="B109" s="19"/>
      <c r="C109" s="19"/>
      <c r="D109" s="19"/>
      <c r="E109" s="27">
        <v>244</v>
      </c>
      <c r="F109" s="19">
        <v>340</v>
      </c>
      <c r="G109" s="19">
        <v>0</v>
      </c>
      <c r="H109" s="19">
        <v>0</v>
      </c>
      <c r="I109" s="19"/>
      <c r="J109" s="19"/>
    </row>
    <row r="110" spans="1:10" ht="12.75">
      <c r="A110" s="19" t="s">
        <v>88</v>
      </c>
      <c r="B110" s="19"/>
      <c r="C110" s="19"/>
      <c r="D110" s="19"/>
      <c r="E110" s="19"/>
      <c r="F110" s="19"/>
      <c r="G110" s="22">
        <f>SUM(G107:G109)</f>
        <v>0</v>
      </c>
      <c r="H110" s="22">
        <f>SUM(H107:H109)</f>
        <v>0</v>
      </c>
      <c r="I110" s="22">
        <f>SUM(I107:I109)</f>
        <v>0</v>
      </c>
      <c r="J110" s="22">
        <f>SUM(J108:J109)</f>
        <v>0</v>
      </c>
    </row>
    <row r="111" spans="1:10" ht="12.75">
      <c r="A111" s="22" t="s">
        <v>36</v>
      </c>
      <c r="B111" s="21" t="s">
        <v>37</v>
      </c>
      <c r="C111" s="21" t="s">
        <v>82</v>
      </c>
      <c r="D111" s="21" t="s">
        <v>48</v>
      </c>
      <c r="E111" s="21" t="s">
        <v>109</v>
      </c>
      <c r="F111" s="22">
        <v>290</v>
      </c>
      <c r="G111" s="19">
        <v>0</v>
      </c>
      <c r="H111" s="19">
        <v>0</v>
      </c>
      <c r="I111" s="19"/>
      <c r="J111" s="19"/>
    </row>
    <row r="112" spans="1:10" ht="12.75">
      <c r="A112" s="22"/>
      <c r="B112" s="21"/>
      <c r="C112" s="21"/>
      <c r="D112" s="21"/>
      <c r="E112" s="21" t="s">
        <v>109</v>
      </c>
      <c r="F112" s="22">
        <v>340</v>
      </c>
      <c r="G112" s="19"/>
      <c r="H112" s="19"/>
      <c r="I112" s="19"/>
      <c r="J112" s="19"/>
    </row>
    <row r="113" spans="1:10" ht="12.75">
      <c r="A113" s="19" t="s">
        <v>9</v>
      </c>
      <c r="B113" s="21"/>
      <c r="C113" s="21"/>
      <c r="D113" s="21"/>
      <c r="E113" s="21"/>
      <c r="F113" s="22"/>
      <c r="G113" s="22">
        <f>SUM(G111:G112)</f>
        <v>0</v>
      </c>
      <c r="H113" s="22">
        <f>SUM(H111:H112)</f>
        <v>0</v>
      </c>
      <c r="I113" s="22">
        <f>SUM(I111:I112)</f>
        <v>0</v>
      </c>
      <c r="J113" s="22">
        <f>SUM(J111:J112)</f>
        <v>0</v>
      </c>
    </row>
    <row r="114" spans="1:10" ht="12.75">
      <c r="A114" s="22" t="s">
        <v>0</v>
      </c>
      <c r="B114" s="21" t="s">
        <v>37</v>
      </c>
      <c r="C114" s="21" t="s">
        <v>49</v>
      </c>
      <c r="D114" s="21" t="s">
        <v>50</v>
      </c>
      <c r="E114" s="21" t="s">
        <v>113</v>
      </c>
      <c r="F114" s="22">
        <v>211</v>
      </c>
      <c r="G114" s="60">
        <v>42300</v>
      </c>
      <c r="H114" s="60">
        <v>42300</v>
      </c>
      <c r="I114" s="19">
        <v>24950</v>
      </c>
      <c r="J114" s="19">
        <v>24019</v>
      </c>
    </row>
    <row r="115" spans="1:10" ht="12.75">
      <c r="A115" s="19"/>
      <c r="B115" s="19"/>
      <c r="C115" s="19"/>
      <c r="D115" s="19"/>
      <c r="E115" s="27">
        <v>131</v>
      </c>
      <c r="F115" s="22">
        <v>213</v>
      </c>
      <c r="G115" s="26">
        <v>12700</v>
      </c>
      <c r="H115" s="26">
        <v>12700</v>
      </c>
      <c r="I115" s="19">
        <v>7441</v>
      </c>
      <c r="J115" s="19">
        <v>6276</v>
      </c>
    </row>
    <row r="116" spans="1:10" ht="12.75">
      <c r="A116" s="19"/>
      <c r="B116" s="21"/>
      <c r="C116" s="21"/>
      <c r="D116" s="21"/>
      <c r="E116" s="21" t="s">
        <v>109</v>
      </c>
      <c r="F116" s="22">
        <v>340</v>
      </c>
      <c r="G116" s="60"/>
      <c r="H116" s="60"/>
      <c r="I116" s="19"/>
      <c r="J116" s="19"/>
    </row>
    <row r="117" spans="1:10" ht="12.75">
      <c r="A117" s="66" t="s">
        <v>9</v>
      </c>
      <c r="B117" s="19"/>
      <c r="C117" s="19"/>
      <c r="D117" s="19"/>
      <c r="E117" s="19"/>
      <c r="F117" s="19"/>
      <c r="G117" s="62">
        <f>G114+G115+G116</f>
        <v>55000</v>
      </c>
      <c r="H117" s="62">
        <f>H114+H115+H116</f>
        <v>55000</v>
      </c>
      <c r="I117" s="22">
        <f>I114+I115+I116</f>
        <v>32391</v>
      </c>
      <c r="J117" s="22">
        <f>J114+J115+J116</f>
        <v>30295</v>
      </c>
    </row>
    <row r="118" spans="1:10" ht="12.75" hidden="1">
      <c r="A118" s="19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61" t="s">
        <v>92</v>
      </c>
      <c r="B119" s="21" t="s">
        <v>37</v>
      </c>
      <c r="C119" s="27">
        <v>412</v>
      </c>
      <c r="D119" s="27">
        <v>3400300</v>
      </c>
      <c r="E119" s="27">
        <v>244</v>
      </c>
      <c r="F119" s="28">
        <v>226</v>
      </c>
      <c r="G119" s="19">
        <v>36800</v>
      </c>
      <c r="H119" s="19">
        <v>43900</v>
      </c>
      <c r="I119" s="19">
        <v>43880.8</v>
      </c>
      <c r="J119" s="19">
        <v>43880.8</v>
      </c>
    </row>
    <row r="120" spans="1:10" ht="12.75">
      <c r="A120" s="19" t="s">
        <v>88</v>
      </c>
      <c r="B120" s="19"/>
      <c r="C120" s="19"/>
      <c r="D120" s="19"/>
      <c r="E120" s="19"/>
      <c r="F120" s="19"/>
      <c r="G120" s="22">
        <f>G119</f>
        <v>36800</v>
      </c>
      <c r="H120" s="22">
        <f>H119</f>
        <v>43900</v>
      </c>
      <c r="I120" s="22">
        <f>SUM(I119)</f>
        <v>43880.8</v>
      </c>
      <c r="J120" s="22">
        <f>SUM(J119)</f>
        <v>43880.8</v>
      </c>
    </row>
    <row r="121" spans="1:10" ht="12.75">
      <c r="A121" s="22" t="s">
        <v>12</v>
      </c>
      <c r="B121" s="22"/>
      <c r="C121" s="22"/>
      <c r="D121" s="22"/>
      <c r="E121" s="22"/>
      <c r="F121" s="22"/>
      <c r="G121" s="22">
        <f>G65+G66+G69+G76+G86+G93+G102+G104+G106+G110+G113+G117+G120</f>
        <v>2616900</v>
      </c>
      <c r="H121" s="22">
        <f>H65+H66+H69+H76+H86+H93+H102+H104+H106+H110+H113+H117+H120</f>
        <v>2817820</v>
      </c>
      <c r="I121" s="30">
        <f>I65+I66+I69+I76+I86+I93+I102+I104+I110+I113+I117+I120</f>
        <v>1464173.7400000002</v>
      </c>
      <c r="J121" s="22">
        <f>J65+J66+J69+J76+J86+J93+J102+J104+J110+J113+J117+J120</f>
        <v>1417359.36</v>
      </c>
    </row>
    <row r="122" spans="1:10" ht="12.75">
      <c r="A122" s="26"/>
      <c r="B122" s="26"/>
      <c r="C122" s="26"/>
      <c r="D122" s="26"/>
      <c r="E122" s="26"/>
      <c r="F122" s="26"/>
      <c r="G122" s="26"/>
      <c r="H122" s="26"/>
      <c r="I122" s="57"/>
      <c r="J122" s="57"/>
    </row>
    <row r="123" spans="1:10" ht="12.75">
      <c r="A123" s="32" t="s">
        <v>56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3.5" thickBot="1">
      <c r="A124" s="32" t="s">
        <v>57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9" ht="12.75">
      <c r="A125" s="17" t="s">
        <v>68</v>
      </c>
      <c r="B125" s="49"/>
      <c r="C125" s="4" t="s">
        <v>66</v>
      </c>
      <c r="D125" s="17" t="s">
        <v>64</v>
      </c>
      <c r="E125" s="49"/>
      <c r="F125" s="17" t="s">
        <v>63</v>
      </c>
      <c r="G125" s="49"/>
      <c r="H125" s="4" t="s">
        <v>62</v>
      </c>
      <c r="I125" s="4" t="s">
        <v>58</v>
      </c>
    </row>
    <row r="126" spans="1:9" ht="13.5" customHeight="1">
      <c r="A126" s="18" t="s">
        <v>69</v>
      </c>
      <c r="B126" s="41"/>
      <c r="C126" s="5" t="s">
        <v>67</v>
      </c>
      <c r="D126" s="18" t="s">
        <v>65</v>
      </c>
      <c r="E126" s="41"/>
      <c r="F126" s="18"/>
      <c r="G126" s="41"/>
      <c r="H126" s="5" t="s">
        <v>29</v>
      </c>
      <c r="I126" s="5" t="s">
        <v>59</v>
      </c>
    </row>
    <row r="127" spans="1:9" ht="18" customHeight="1">
      <c r="A127" s="18"/>
      <c r="B127" s="41"/>
      <c r="C127" s="5"/>
      <c r="D127" s="18"/>
      <c r="E127" s="41"/>
      <c r="F127" s="18"/>
      <c r="G127" s="41"/>
      <c r="H127" s="5"/>
      <c r="I127" s="5" t="s">
        <v>60</v>
      </c>
    </row>
    <row r="128" spans="1:9" ht="14.25" customHeight="1" thickBot="1">
      <c r="A128" s="67"/>
      <c r="B128" s="53"/>
      <c r="C128" s="68"/>
      <c r="D128" s="67"/>
      <c r="E128" s="53"/>
      <c r="F128" s="67"/>
      <c r="G128" s="53"/>
      <c r="H128" s="68"/>
      <c r="I128" s="68" t="s">
        <v>61</v>
      </c>
    </row>
    <row r="129" spans="1:9" ht="12.75" customHeight="1" thickBot="1">
      <c r="A129" s="97">
        <v>1</v>
      </c>
      <c r="B129" s="130"/>
      <c r="C129" s="69">
        <v>2</v>
      </c>
      <c r="D129" s="97">
        <v>3</v>
      </c>
      <c r="E129" s="130"/>
      <c r="F129" s="97">
        <v>4</v>
      </c>
      <c r="G129" s="130"/>
      <c r="H129" s="69">
        <v>5</v>
      </c>
      <c r="I129" s="69">
        <v>6</v>
      </c>
    </row>
    <row r="130" spans="1:9" ht="12.75">
      <c r="A130" s="17" t="s">
        <v>70</v>
      </c>
      <c r="B130" s="49"/>
      <c r="C130" s="4"/>
      <c r="D130" s="17"/>
      <c r="E130" s="49"/>
      <c r="F130" s="17"/>
      <c r="G130" s="49"/>
      <c r="H130" s="4"/>
      <c r="I130" s="4"/>
    </row>
    <row r="131" spans="1:9" ht="12.75">
      <c r="A131" s="18" t="s">
        <v>71</v>
      </c>
      <c r="B131" s="41"/>
      <c r="C131" s="5"/>
      <c r="D131" s="18"/>
      <c r="E131" s="41"/>
      <c r="F131" s="18"/>
      <c r="G131" s="41"/>
      <c r="H131" s="5"/>
      <c r="I131" s="5"/>
    </row>
    <row r="132" spans="1:9" ht="12.75">
      <c r="A132" s="18" t="s">
        <v>72</v>
      </c>
      <c r="B132" s="41"/>
      <c r="C132" s="5">
        <v>10</v>
      </c>
      <c r="D132" s="131">
        <v>36861.24</v>
      </c>
      <c r="E132" s="132"/>
      <c r="F132" s="133">
        <f>H39</f>
        <v>1583525.02</v>
      </c>
      <c r="G132" s="134"/>
      <c r="H132" s="70">
        <f>J121</f>
        <v>1417359.36</v>
      </c>
      <c r="I132" s="71">
        <f>D132+F132-H132</f>
        <v>203026.8999999999</v>
      </c>
    </row>
    <row r="133" spans="1:9" ht="12.75">
      <c r="A133" s="18" t="s">
        <v>73</v>
      </c>
      <c r="B133" s="41"/>
      <c r="C133" s="5"/>
      <c r="D133" s="135"/>
      <c r="E133" s="136"/>
      <c r="F133" s="135"/>
      <c r="G133" s="136"/>
      <c r="H133" s="5"/>
      <c r="I133" s="5"/>
    </row>
    <row r="134" spans="1:9" ht="13.5" thickBot="1">
      <c r="A134" s="67" t="s">
        <v>74</v>
      </c>
      <c r="B134" s="53"/>
      <c r="C134" s="68"/>
      <c r="D134" s="67"/>
      <c r="E134" s="53"/>
      <c r="F134" s="67"/>
      <c r="G134" s="53"/>
      <c r="H134" s="68"/>
      <c r="I134" s="68"/>
    </row>
    <row r="135" spans="1:10" ht="12.75">
      <c r="A135" s="32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32" t="s">
        <v>119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32" t="s">
        <v>120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32"/>
      <c r="B139" s="26"/>
      <c r="C139" s="26"/>
      <c r="D139" s="32"/>
      <c r="E139" s="26"/>
      <c r="F139" s="26"/>
      <c r="G139" s="26"/>
      <c r="H139" s="26"/>
      <c r="I139" s="26"/>
      <c r="J139" s="26"/>
    </row>
    <row r="140" spans="1:10" ht="12.75">
      <c r="A140" s="32" t="s">
        <v>149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32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.75">
      <c r="A142" s="32"/>
      <c r="B142" s="26"/>
      <c r="C142" s="26"/>
      <c r="D142" s="26"/>
      <c r="E142" s="26"/>
      <c r="F142" s="26"/>
      <c r="G142" s="26"/>
      <c r="H142" s="26"/>
      <c r="I142" s="26"/>
      <c r="J142" s="26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2" spans="3:8" ht="12.75">
      <c r="C182" s="11"/>
      <c r="D182" s="11"/>
      <c r="E182" s="11"/>
      <c r="F182" s="11"/>
      <c r="G182" s="11"/>
      <c r="H182" s="11"/>
    </row>
    <row r="187" spans="1:10" ht="12.75">
      <c r="A187" s="1"/>
      <c r="B187" s="1"/>
      <c r="C187" s="1"/>
      <c r="D187" s="1"/>
      <c r="E187" s="9"/>
      <c r="F187" s="9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2"/>
      <c r="F188" s="12"/>
      <c r="G188" s="137"/>
      <c r="H188" s="137"/>
      <c r="I188" s="137"/>
      <c r="J188" s="1"/>
    </row>
    <row r="189" spans="1:10" ht="12.75">
      <c r="A189" s="9"/>
      <c r="B189" s="1"/>
      <c r="C189" s="1"/>
      <c r="D189" s="1"/>
      <c r="E189" s="138"/>
      <c r="F189" s="138"/>
      <c r="G189" s="138"/>
      <c r="H189" s="138"/>
      <c r="I189" s="138"/>
      <c r="J189" s="1"/>
    </row>
    <row r="190" spans="1:10" ht="12.75">
      <c r="A190" s="7"/>
      <c r="B190" s="7"/>
      <c r="C190" s="7"/>
      <c r="D190" s="1"/>
      <c r="E190" s="137"/>
      <c r="F190" s="137"/>
      <c r="G190" s="139"/>
      <c r="H190" s="139"/>
      <c r="I190" s="139"/>
      <c r="J190" s="1"/>
    </row>
    <row r="191" spans="1:10" ht="12.75">
      <c r="A191" s="6"/>
      <c r="B191" s="6"/>
      <c r="C191" s="6"/>
      <c r="D191" s="1"/>
      <c r="E191" s="138"/>
      <c r="F191" s="138"/>
      <c r="G191" s="138"/>
      <c r="H191" s="138"/>
      <c r="I191" s="138"/>
      <c r="J191" s="1"/>
    </row>
    <row r="192" spans="1:10" ht="12.75">
      <c r="A192" s="6"/>
      <c r="B192" s="6"/>
      <c r="C192" s="6"/>
      <c r="D192" s="1"/>
      <c r="E192" s="138"/>
      <c r="F192" s="138"/>
      <c r="G192" s="138"/>
      <c r="H192" s="138"/>
      <c r="I192" s="138"/>
      <c r="J192" s="1"/>
    </row>
    <row r="193" spans="1:10" ht="12.75">
      <c r="A193" s="7"/>
      <c r="B193" s="7"/>
      <c r="C193" s="7"/>
      <c r="D193" s="9"/>
      <c r="E193" s="138"/>
      <c r="F193" s="138"/>
      <c r="G193" s="137"/>
      <c r="H193" s="137"/>
      <c r="I193" s="137"/>
      <c r="J193" s="1"/>
    </row>
    <row r="194" spans="1:10" ht="12.75">
      <c r="A194" s="6"/>
      <c r="B194" s="6"/>
      <c r="C194" s="6"/>
      <c r="D194" s="1"/>
      <c r="E194" s="137"/>
      <c r="F194" s="137"/>
      <c r="G194" s="137"/>
      <c r="H194" s="137"/>
      <c r="I194" s="137"/>
      <c r="J194" s="1"/>
    </row>
    <row r="195" spans="1:10" ht="12.75">
      <c r="A195" s="6"/>
      <c r="B195" s="6"/>
      <c r="C195" s="6"/>
      <c r="D195" s="1"/>
      <c r="E195" s="12"/>
      <c r="F195" s="12"/>
      <c r="G195" s="2"/>
      <c r="H195" s="2"/>
      <c r="I195" s="2"/>
      <c r="J195" s="1"/>
    </row>
    <row r="196" spans="1:10" ht="12.75">
      <c r="A196" s="6"/>
      <c r="B196" s="6"/>
      <c r="C196" s="6"/>
      <c r="D196" s="1"/>
      <c r="E196" s="138"/>
      <c r="F196" s="138"/>
      <c r="G196" s="138"/>
      <c r="H196" s="138"/>
      <c r="I196" s="138"/>
      <c r="J196" s="1"/>
    </row>
    <row r="197" spans="1:10" ht="12.75">
      <c r="A197" s="6"/>
      <c r="B197" s="6"/>
      <c r="C197" s="6"/>
      <c r="D197" s="1"/>
      <c r="E197" s="138"/>
      <c r="F197" s="138"/>
      <c r="G197" s="140"/>
      <c r="H197" s="140"/>
      <c r="I197" s="140"/>
      <c r="J197" s="1"/>
    </row>
    <row r="198" spans="1:10" ht="12.75">
      <c r="A198" s="7"/>
      <c r="B198" s="7"/>
      <c r="C198" s="7"/>
      <c r="D198" s="9"/>
      <c r="E198" s="137"/>
      <c r="F198" s="137"/>
      <c r="G198" s="137"/>
      <c r="H198" s="137"/>
      <c r="I198" s="137"/>
      <c r="J198" s="1"/>
    </row>
    <row r="199" spans="1:10" ht="12.75">
      <c r="A199" s="6"/>
      <c r="B199" s="6"/>
      <c r="C199" s="6"/>
      <c r="D199" s="1"/>
      <c r="E199" s="137"/>
      <c r="F199" s="137"/>
      <c r="G199" s="138"/>
      <c r="H199" s="138"/>
      <c r="I199" s="138"/>
      <c r="J199" s="1"/>
    </row>
    <row r="200" spans="1:10" ht="12.75">
      <c r="A200" s="6"/>
      <c r="B200" s="6"/>
      <c r="C200" s="6"/>
      <c r="D200" s="1"/>
      <c r="E200" s="137"/>
      <c r="F200" s="137"/>
      <c r="G200" s="138"/>
      <c r="H200" s="138"/>
      <c r="I200" s="138"/>
      <c r="J200" s="1"/>
    </row>
    <row r="201" spans="1:10" ht="12.75">
      <c r="A201" s="6"/>
      <c r="B201" s="6"/>
      <c r="C201" s="6"/>
      <c r="D201" s="1"/>
      <c r="E201" s="12"/>
      <c r="F201" s="12"/>
      <c r="G201" s="138"/>
      <c r="H201" s="138"/>
      <c r="I201" s="138"/>
      <c r="J201" s="1"/>
    </row>
    <row r="202" spans="1:10" ht="12.75">
      <c r="A202" s="7"/>
      <c r="B202" s="6"/>
      <c r="C202" s="6"/>
      <c r="D202" s="1"/>
      <c r="E202" s="137"/>
      <c r="F202" s="137"/>
      <c r="G202" s="139"/>
      <c r="H202" s="139"/>
      <c r="I202" s="139"/>
      <c r="J202" s="1"/>
    </row>
    <row r="203" spans="1:10" ht="12.75">
      <c r="A203" s="6"/>
      <c r="B203" s="7"/>
      <c r="C203" s="7"/>
      <c r="D203" s="1"/>
      <c r="E203" s="137"/>
      <c r="F203" s="137"/>
      <c r="G203" s="137"/>
      <c r="H203" s="137"/>
      <c r="I203" s="137"/>
      <c r="J203" s="1"/>
    </row>
    <row r="204" spans="1:10" ht="12.75">
      <c r="A204" s="6"/>
      <c r="B204" s="7"/>
      <c r="C204" s="7"/>
      <c r="D204" s="1"/>
      <c r="E204" s="137"/>
      <c r="F204" s="137"/>
      <c r="G204" s="137"/>
      <c r="H204" s="137"/>
      <c r="I204" s="137"/>
      <c r="J204" s="1"/>
    </row>
    <row r="205" spans="1:10" ht="12.75">
      <c r="A205" s="6"/>
      <c r="B205" s="7"/>
      <c r="C205" s="7"/>
      <c r="D205" s="1"/>
      <c r="E205" s="137"/>
      <c r="F205" s="137"/>
      <c r="G205" s="137"/>
      <c r="H205" s="137"/>
      <c r="I205" s="137"/>
      <c r="J205" s="1"/>
    </row>
    <row r="206" spans="1:10" ht="12.75">
      <c r="A206" s="6"/>
      <c r="B206" s="6"/>
      <c r="C206" s="6"/>
      <c r="D206" s="1"/>
      <c r="E206" s="137"/>
      <c r="F206" s="137"/>
      <c r="G206" s="137"/>
      <c r="H206" s="137"/>
      <c r="I206" s="137"/>
      <c r="J206" s="1"/>
    </row>
    <row r="207" spans="1:10" ht="12.75">
      <c r="A207" s="7"/>
      <c r="B207" s="6"/>
      <c r="C207" s="6"/>
      <c r="D207" s="1"/>
      <c r="E207" s="137"/>
      <c r="F207" s="137"/>
      <c r="G207" s="137"/>
      <c r="H207" s="137"/>
      <c r="I207" s="137"/>
      <c r="J207" s="1"/>
    </row>
    <row r="208" spans="1:10" ht="12.75">
      <c r="A208" s="7"/>
      <c r="B208" s="1"/>
      <c r="C208" s="1"/>
      <c r="D208" s="1"/>
      <c r="E208" s="137"/>
      <c r="F208" s="137"/>
      <c r="G208" s="137"/>
      <c r="H208" s="137"/>
      <c r="I208" s="137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9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8"/>
      <c r="I211" s="8"/>
      <c r="J211" s="8"/>
    </row>
    <row r="212" spans="1:10" ht="12.75">
      <c r="A212" s="1"/>
      <c r="B212" s="1"/>
      <c r="C212" s="1"/>
      <c r="D212" s="1"/>
      <c r="E212" s="1"/>
      <c r="F212" s="1"/>
      <c r="G212" s="8"/>
      <c r="H212" s="8"/>
      <c r="I212" s="8"/>
      <c r="J212" s="8"/>
    </row>
    <row r="213" spans="1:10" ht="12.75">
      <c r="A213" s="1"/>
      <c r="B213" s="1"/>
      <c r="C213" s="1"/>
      <c r="D213" s="1"/>
      <c r="E213" s="1"/>
      <c r="F213" s="1"/>
      <c r="G213" s="8"/>
      <c r="H213" s="8"/>
      <c r="I213" s="8"/>
      <c r="J213" s="1"/>
    </row>
    <row r="214" spans="1:10" ht="12.75">
      <c r="A214" s="1"/>
      <c r="B214" s="1"/>
      <c r="C214" s="1"/>
      <c r="D214" s="1"/>
      <c r="E214" s="1"/>
      <c r="F214" s="1"/>
      <c r="G214" s="8"/>
      <c r="H214" s="8"/>
      <c r="I214" s="8"/>
      <c r="J214" s="1"/>
    </row>
    <row r="215" spans="1:10" ht="12.75">
      <c r="A215" s="1"/>
      <c r="B215" s="1"/>
      <c r="C215" s="1"/>
      <c r="D215" s="1"/>
      <c r="E215" s="1"/>
      <c r="F215" s="1"/>
      <c r="G215" s="8"/>
      <c r="H215" s="8"/>
      <c r="I215" s="8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9"/>
      <c r="B217" s="7"/>
      <c r="C217" s="7"/>
      <c r="D217" s="7"/>
      <c r="E217" s="7"/>
      <c r="F217" s="9"/>
      <c r="G217" s="1"/>
      <c r="H217" s="1"/>
      <c r="I217" s="1"/>
      <c r="J217" s="1"/>
    </row>
    <row r="218" spans="1:10" ht="12.75">
      <c r="A218" s="1"/>
      <c r="B218" s="7"/>
      <c r="C218" s="7"/>
      <c r="D218" s="7"/>
      <c r="E218" s="7"/>
      <c r="F218" s="9"/>
      <c r="G218" s="1"/>
      <c r="H218" s="1"/>
      <c r="I218" s="1"/>
      <c r="J218" s="1"/>
    </row>
    <row r="219" spans="1:10" ht="12.75">
      <c r="A219" s="1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1"/>
      <c r="H221" s="1"/>
      <c r="I221" s="1"/>
      <c r="J221" s="1"/>
    </row>
    <row r="222" spans="1:10" ht="12.75">
      <c r="A222" s="1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1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1"/>
      <c r="H225" s="1"/>
      <c r="I225" s="1"/>
      <c r="J225" s="1"/>
    </row>
    <row r="226" spans="1:10" ht="12.75">
      <c r="A226" s="1"/>
      <c r="B226" s="7"/>
      <c r="C226" s="7"/>
      <c r="D226" s="7"/>
      <c r="E226" s="7"/>
      <c r="F226" s="9"/>
      <c r="G226" s="9"/>
      <c r="H226" s="9"/>
      <c r="I226" s="9"/>
      <c r="J226" s="9"/>
    </row>
    <row r="227" spans="1:10" ht="12.75">
      <c r="A227" s="9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1"/>
      <c r="H228" s="1"/>
      <c r="I228" s="1"/>
      <c r="J228" s="1"/>
    </row>
    <row r="229" spans="1:10" ht="12.75">
      <c r="A229" s="1"/>
      <c r="B229" s="7"/>
      <c r="C229" s="7"/>
      <c r="D229" s="7"/>
      <c r="E229" s="7"/>
      <c r="F229" s="9"/>
      <c r="G229" s="9"/>
      <c r="H229" s="9"/>
      <c r="I229" s="9"/>
      <c r="J229" s="9"/>
    </row>
    <row r="230" spans="1:10" ht="12.75">
      <c r="A230" s="9"/>
      <c r="B230" s="7"/>
      <c r="C230" s="7"/>
      <c r="D230" s="7"/>
      <c r="E230" s="7"/>
      <c r="F230" s="9"/>
      <c r="G230" s="9"/>
      <c r="H230" s="9"/>
      <c r="I230" s="9"/>
      <c r="J230" s="9"/>
    </row>
    <row r="231" spans="1:10" ht="12.75">
      <c r="A231" s="9"/>
      <c r="B231" s="7"/>
      <c r="C231" s="7"/>
      <c r="D231" s="7"/>
      <c r="E231" s="7"/>
      <c r="F231" s="9"/>
      <c r="G231" s="9"/>
      <c r="H231" s="9"/>
      <c r="I231" s="9"/>
      <c r="J231" s="9"/>
    </row>
    <row r="232" spans="1:10" ht="12.75">
      <c r="A232" s="9"/>
      <c r="B232" s="7"/>
      <c r="C232" s="7"/>
      <c r="D232" s="7"/>
      <c r="E232" s="7"/>
      <c r="F232" s="9"/>
      <c r="G232" s="1"/>
      <c r="H232" s="1"/>
      <c r="I232" s="1"/>
      <c r="J232" s="1"/>
    </row>
    <row r="233" spans="1:10" ht="12.75">
      <c r="A233" s="1"/>
      <c r="B233" s="7"/>
      <c r="C233" s="7"/>
      <c r="D233" s="7"/>
      <c r="E233" s="7"/>
      <c r="F233" s="9"/>
      <c r="G233" s="1"/>
      <c r="H233" s="1"/>
      <c r="I233" s="1"/>
      <c r="J233" s="1"/>
    </row>
    <row r="234" spans="1:10" ht="12.75">
      <c r="A234" s="1"/>
      <c r="B234" s="7"/>
      <c r="C234" s="7"/>
      <c r="D234" s="7"/>
      <c r="E234" s="7"/>
      <c r="F234" s="9"/>
      <c r="G234" s="1"/>
      <c r="H234" s="1"/>
      <c r="I234" s="1"/>
      <c r="J234" s="1"/>
    </row>
    <row r="235" spans="1:10" ht="12.75">
      <c r="A235" s="1"/>
      <c r="B235" s="7"/>
      <c r="C235" s="7"/>
      <c r="D235" s="7"/>
      <c r="E235" s="7"/>
      <c r="F235" s="9"/>
      <c r="G235" s="9"/>
      <c r="H235" s="9"/>
      <c r="I235" s="9"/>
      <c r="J235" s="9"/>
    </row>
    <row r="236" spans="1:10" ht="12.75">
      <c r="A236" s="9"/>
      <c r="B236" s="7"/>
      <c r="C236" s="7"/>
      <c r="D236" s="7"/>
      <c r="E236" s="7"/>
      <c r="F236" s="9"/>
      <c r="G236" s="1"/>
      <c r="H236" s="1"/>
      <c r="I236" s="1"/>
      <c r="J236" s="1"/>
    </row>
    <row r="237" spans="1:10" ht="12.75">
      <c r="A237" s="1"/>
      <c r="B237" s="7"/>
      <c r="C237" s="7"/>
      <c r="D237" s="7"/>
      <c r="E237" s="7"/>
      <c r="F237" s="9"/>
      <c r="G237" s="1"/>
      <c r="H237" s="1"/>
      <c r="I237" s="1"/>
      <c r="J237" s="1"/>
    </row>
    <row r="238" spans="1:10" ht="12.75">
      <c r="A238" s="1"/>
      <c r="B238" s="7"/>
      <c r="C238" s="7"/>
      <c r="D238" s="7"/>
      <c r="E238" s="7"/>
      <c r="F238" s="9"/>
      <c r="G238" s="1"/>
      <c r="H238" s="1"/>
      <c r="I238" s="1"/>
      <c r="J238" s="1"/>
    </row>
    <row r="239" spans="1:10" ht="12.75">
      <c r="A239" s="1"/>
      <c r="B239" s="7"/>
      <c r="C239" s="7"/>
      <c r="D239" s="7"/>
      <c r="E239" s="7"/>
      <c r="F239" s="9"/>
      <c r="G239" s="9"/>
      <c r="H239" s="9"/>
      <c r="I239" s="9"/>
      <c r="J239" s="9"/>
    </row>
    <row r="240" spans="1:10" ht="12.75">
      <c r="A240" s="9"/>
      <c r="B240" s="7"/>
      <c r="C240" s="7"/>
      <c r="D240" s="7"/>
      <c r="E240" s="7"/>
      <c r="F240" s="9"/>
      <c r="G240" s="9"/>
      <c r="H240" s="9"/>
      <c r="I240" s="15"/>
      <c r="J240" s="14"/>
    </row>
    <row r="241" spans="1:10" ht="12.75">
      <c r="A241" s="1"/>
      <c r="B241" s="7"/>
      <c r="C241" s="7"/>
      <c r="D241" s="7"/>
      <c r="E241" s="7"/>
      <c r="F241" s="9"/>
      <c r="G241" s="9"/>
      <c r="H241" s="9"/>
      <c r="I241" s="16"/>
      <c r="J241" s="9"/>
    </row>
    <row r="242" spans="1:10" ht="12.75">
      <c r="A242" s="9"/>
      <c r="B242" s="7"/>
      <c r="C242" s="7"/>
      <c r="D242" s="7"/>
      <c r="E242" s="7"/>
      <c r="F242" s="9"/>
      <c r="G242" s="1"/>
      <c r="H242" s="1"/>
      <c r="I242" s="1"/>
      <c r="J242" s="1"/>
    </row>
    <row r="243" spans="1:10" ht="12.75">
      <c r="A243" s="1"/>
      <c r="B243" s="7"/>
      <c r="C243" s="7"/>
      <c r="D243" s="7"/>
      <c r="E243" s="7"/>
      <c r="F243" s="9"/>
      <c r="G243" s="1"/>
      <c r="H243" s="1"/>
      <c r="I243" s="1"/>
      <c r="J243" s="1"/>
    </row>
    <row r="244" spans="1:10" ht="12.75">
      <c r="A244" s="1"/>
      <c r="B244" s="7"/>
      <c r="C244" s="7"/>
      <c r="D244" s="7"/>
      <c r="E244" s="7"/>
      <c r="F244" s="9"/>
      <c r="G244" s="1"/>
      <c r="H244" s="1"/>
      <c r="I244" s="1"/>
      <c r="J244" s="1"/>
    </row>
    <row r="245" spans="1:10" ht="12.75">
      <c r="A245" s="1"/>
      <c r="B245" s="7"/>
      <c r="C245" s="7"/>
      <c r="D245" s="7"/>
      <c r="E245" s="7"/>
      <c r="F245" s="9"/>
      <c r="G245" s="1"/>
      <c r="H245" s="1"/>
      <c r="I245" s="1"/>
      <c r="J245" s="1"/>
    </row>
    <row r="246" spans="1:10" ht="12.75">
      <c r="A246" s="1"/>
      <c r="B246" s="7"/>
      <c r="C246" s="7"/>
      <c r="D246" s="7"/>
      <c r="E246" s="7"/>
      <c r="F246" s="9"/>
      <c r="G246" s="1"/>
      <c r="H246" s="1"/>
      <c r="I246" s="1"/>
      <c r="J246" s="1"/>
    </row>
    <row r="247" spans="1:10" ht="12.75">
      <c r="A247" s="1"/>
      <c r="B247" s="7"/>
      <c r="C247" s="7"/>
      <c r="D247" s="7"/>
      <c r="E247" s="7"/>
      <c r="F247" s="9"/>
      <c r="G247" s="9"/>
      <c r="H247" s="9"/>
      <c r="I247" s="9"/>
      <c r="J247" s="9"/>
    </row>
    <row r="248" spans="1:10" ht="12.75">
      <c r="A248" s="9"/>
      <c r="B248" s="7"/>
      <c r="C248" s="7"/>
      <c r="D248" s="7"/>
      <c r="E248" s="7"/>
      <c r="F248" s="9"/>
      <c r="G248" s="1"/>
      <c r="H248" s="1"/>
      <c r="I248" s="1"/>
      <c r="J248" s="1"/>
    </row>
    <row r="249" spans="1:10" ht="12.75">
      <c r="A249" s="1"/>
      <c r="B249" s="7"/>
      <c r="C249" s="7"/>
      <c r="D249" s="7"/>
      <c r="E249" s="7"/>
      <c r="F249" s="9"/>
      <c r="G249" s="1"/>
      <c r="H249" s="1"/>
      <c r="I249" s="1"/>
      <c r="J249" s="1"/>
    </row>
    <row r="250" spans="1:10" ht="12.75">
      <c r="A250" s="1"/>
      <c r="B250" s="7"/>
      <c r="C250" s="7"/>
      <c r="D250" s="7"/>
      <c r="E250" s="7"/>
      <c r="F250" s="9"/>
      <c r="G250" s="1"/>
      <c r="H250" s="1"/>
      <c r="I250" s="1"/>
      <c r="J250" s="1"/>
    </row>
    <row r="251" spans="1:10" ht="12.75">
      <c r="A251" s="1"/>
      <c r="B251" s="7"/>
      <c r="C251" s="7"/>
      <c r="D251" s="7"/>
      <c r="E251" s="7"/>
      <c r="F251" s="9"/>
      <c r="G251" s="1"/>
      <c r="H251" s="1"/>
      <c r="I251" s="1"/>
      <c r="J251" s="1"/>
    </row>
    <row r="252" spans="1:10" ht="12.75">
      <c r="A252" s="1"/>
      <c r="B252" s="7"/>
      <c r="C252" s="7"/>
      <c r="D252" s="7"/>
      <c r="E252" s="7"/>
      <c r="F252" s="9"/>
      <c r="G252" s="1"/>
      <c r="H252" s="1"/>
      <c r="I252" s="1"/>
      <c r="J252" s="1"/>
    </row>
    <row r="253" spans="1:10" ht="12.75">
      <c r="A253" s="1"/>
      <c r="B253" s="7"/>
      <c r="C253" s="7"/>
      <c r="D253" s="7"/>
      <c r="E253" s="7"/>
      <c r="F253" s="9"/>
      <c r="G253" s="9"/>
      <c r="H253" s="9"/>
      <c r="I253" s="9"/>
      <c r="J253" s="9"/>
    </row>
    <row r="254" spans="1:10" ht="12.75">
      <c r="A254" s="9"/>
      <c r="B254" s="7"/>
      <c r="C254" s="7"/>
      <c r="D254" s="7"/>
      <c r="E254" s="7"/>
      <c r="F254" s="9"/>
      <c r="G254" s="1"/>
      <c r="H254" s="1"/>
      <c r="I254" s="1"/>
      <c r="J254" s="1"/>
    </row>
    <row r="255" spans="1:10" ht="12.75">
      <c r="A255" s="9"/>
      <c r="B255" s="7"/>
      <c r="C255" s="7"/>
      <c r="D255" s="7"/>
      <c r="E255" s="7"/>
      <c r="F255" s="9"/>
      <c r="G255" s="1"/>
      <c r="H255" s="1"/>
      <c r="I255" s="1"/>
      <c r="J255" s="1"/>
    </row>
    <row r="256" spans="1:10" ht="12.75">
      <c r="A256" s="1"/>
      <c r="B256" s="7"/>
      <c r="C256" s="7"/>
      <c r="D256" s="7"/>
      <c r="E256" s="7"/>
      <c r="F256" s="9"/>
      <c r="G256" s="1"/>
      <c r="H256" s="1"/>
      <c r="I256" s="1"/>
      <c r="J256" s="1"/>
    </row>
    <row r="257" spans="1:10" ht="12.75">
      <c r="A257" s="1"/>
      <c r="B257" s="7"/>
      <c r="C257" s="7"/>
      <c r="D257" s="7"/>
      <c r="E257" s="7"/>
      <c r="F257" s="9"/>
      <c r="G257" s="1"/>
      <c r="H257" s="1"/>
      <c r="I257" s="1"/>
      <c r="J257" s="1"/>
    </row>
    <row r="258" spans="1:10" ht="12.75">
      <c r="A258" s="1"/>
      <c r="B258" s="7"/>
      <c r="C258" s="7"/>
      <c r="D258" s="7"/>
      <c r="E258" s="7"/>
      <c r="F258" s="9"/>
      <c r="G258" s="1"/>
      <c r="H258" s="1"/>
      <c r="I258" s="1"/>
      <c r="J258" s="1"/>
    </row>
    <row r="259" spans="1:10" ht="12.75">
      <c r="A259" s="1"/>
      <c r="B259" s="7"/>
      <c r="C259" s="7"/>
      <c r="D259" s="7"/>
      <c r="E259" s="7"/>
      <c r="F259" s="9"/>
      <c r="G259" s="1"/>
      <c r="H259" s="1"/>
      <c r="I259" s="1"/>
      <c r="J259" s="1"/>
    </row>
    <row r="260" spans="1:10" ht="12.75">
      <c r="A260" s="1"/>
      <c r="B260" s="7"/>
      <c r="C260" s="7"/>
      <c r="D260" s="7"/>
      <c r="E260" s="7"/>
      <c r="F260" s="9"/>
      <c r="G260" s="9"/>
      <c r="H260" s="9"/>
      <c r="I260" s="9"/>
      <c r="J260" s="9"/>
    </row>
    <row r="261" spans="1:10" ht="12.75">
      <c r="A261" s="9"/>
      <c r="B261" s="7"/>
      <c r="C261" s="7"/>
      <c r="D261" s="7"/>
      <c r="E261" s="7"/>
      <c r="F261" s="9"/>
      <c r="G261" s="1"/>
      <c r="H261" s="1"/>
      <c r="I261" s="1"/>
      <c r="J261" s="1"/>
    </row>
    <row r="262" spans="1:10" ht="12.75">
      <c r="A262" s="1"/>
      <c r="B262" s="7"/>
      <c r="C262" s="7"/>
      <c r="D262" s="7"/>
      <c r="E262" s="7"/>
      <c r="F262" s="9"/>
      <c r="G262" s="1"/>
      <c r="H262" s="1"/>
      <c r="I262" s="1"/>
      <c r="J262" s="1"/>
    </row>
    <row r="263" spans="1:10" ht="12.75">
      <c r="A263" s="1"/>
      <c r="B263" s="7"/>
      <c r="C263" s="7"/>
      <c r="D263" s="7"/>
      <c r="E263" s="7"/>
      <c r="F263" s="9"/>
      <c r="G263" s="9"/>
      <c r="H263" s="9"/>
      <c r="I263" s="9"/>
      <c r="J263" s="9"/>
    </row>
    <row r="264" spans="1:10" ht="12.75">
      <c r="A264" s="9"/>
      <c r="B264" s="7"/>
      <c r="C264" s="7"/>
      <c r="D264" s="7"/>
      <c r="E264" s="7"/>
      <c r="F264" s="9"/>
      <c r="G264" s="1"/>
      <c r="H264" s="1"/>
      <c r="I264" s="1"/>
      <c r="J264" s="1"/>
    </row>
    <row r="265" spans="1:10" ht="12.75">
      <c r="A265" s="1"/>
      <c r="B265" s="7"/>
      <c r="C265" s="7"/>
      <c r="D265" s="7"/>
      <c r="E265" s="7"/>
      <c r="F265" s="9"/>
      <c r="G265" s="1"/>
      <c r="H265" s="1"/>
      <c r="I265" s="1"/>
      <c r="J265" s="1"/>
    </row>
    <row r="266" spans="1:10" ht="12.75">
      <c r="A266" s="1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13"/>
      <c r="J267" s="9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1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38"/>
      <c r="B276" s="138"/>
      <c r="C276" s="2"/>
      <c r="D276" s="138"/>
      <c r="E276" s="138"/>
      <c r="F276" s="138"/>
      <c r="G276" s="138"/>
      <c r="H276" s="2"/>
      <c r="I276" s="2"/>
      <c r="J276" s="2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37"/>
      <c r="E279" s="137"/>
      <c r="F279" s="137"/>
      <c r="G279" s="137"/>
      <c r="H279" s="12"/>
      <c r="I279" s="9"/>
      <c r="J279" s="9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</sheetData>
  <sheetProtection/>
  <mergeCells count="81">
    <mergeCell ref="E208:F208"/>
    <mergeCell ref="G208:I208"/>
    <mergeCell ref="A276:B276"/>
    <mergeCell ref="D276:E276"/>
    <mergeCell ref="F276:G276"/>
    <mergeCell ref="D279:E279"/>
    <mergeCell ref="F279:G279"/>
    <mergeCell ref="E205:F205"/>
    <mergeCell ref="G205:I205"/>
    <mergeCell ref="E206:F206"/>
    <mergeCell ref="G206:I206"/>
    <mergeCell ref="E207:F207"/>
    <mergeCell ref="G207:I207"/>
    <mergeCell ref="G201:I201"/>
    <mergeCell ref="E202:F202"/>
    <mergeCell ref="G202:I202"/>
    <mergeCell ref="E203:F203"/>
    <mergeCell ref="G203:I203"/>
    <mergeCell ref="E204:F204"/>
    <mergeCell ref="G204:I204"/>
    <mergeCell ref="E198:F198"/>
    <mergeCell ref="G198:I198"/>
    <mergeCell ref="E199:F199"/>
    <mergeCell ref="G199:I199"/>
    <mergeCell ref="E200:F200"/>
    <mergeCell ref="G200:I200"/>
    <mergeCell ref="E194:F194"/>
    <mergeCell ref="G194:I194"/>
    <mergeCell ref="E196:F196"/>
    <mergeCell ref="G196:I196"/>
    <mergeCell ref="E197:F197"/>
    <mergeCell ref="G197:I197"/>
    <mergeCell ref="E191:F191"/>
    <mergeCell ref="G191:I191"/>
    <mergeCell ref="E192:F192"/>
    <mergeCell ref="G192:I192"/>
    <mergeCell ref="E193:F193"/>
    <mergeCell ref="G193:I193"/>
    <mergeCell ref="D133:E133"/>
    <mergeCell ref="F133:G133"/>
    <mergeCell ref="G188:I188"/>
    <mergeCell ref="E189:F189"/>
    <mergeCell ref="G189:I189"/>
    <mergeCell ref="E190:F190"/>
    <mergeCell ref="G190:I190"/>
    <mergeCell ref="E39:F39"/>
    <mergeCell ref="A129:B129"/>
    <mergeCell ref="D129:E129"/>
    <mergeCell ref="F129:G129"/>
    <mergeCell ref="D132:E132"/>
    <mergeCell ref="F132:G132"/>
    <mergeCell ref="E33:F33"/>
    <mergeCell ref="E34:F34"/>
    <mergeCell ref="E35:F35"/>
    <mergeCell ref="E36:F36"/>
    <mergeCell ref="E37:F37"/>
    <mergeCell ref="E38:F38"/>
    <mergeCell ref="A30:D30"/>
    <mergeCell ref="E30:F30"/>
    <mergeCell ref="A31:D31"/>
    <mergeCell ref="E31:F31"/>
    <mergeCell ref="A32:D32"/>
    <mergeCell ref="E32:F32"/>
    <mergeCell ref="E25:F25"/>
    <mergeCell ref="E26:F26"/>
    <mergeCell ref="E27:F27"/>
    <mergeCell ref="E28:F28"/>
    <mergeCell ref="A29:D29"/>
    <mergeCell ref="E29:F29"/>
    <mergeCell ref="E20:F20"/>
    <mergeCell ref="E21:F21"/>
    <mergeCell ref="E22:F22"/>
    <mergeCell ref="A23:D23"/>
    <mergeCell ref="E23:F23"/>
    <mergeCell ref="E24:F24"/>
    <mergeCell ref="E14:F14"/>
    <mergeCell ref="E15:F15"/>
    <mergeCell ref="A16:D16"/>
    <mergeCell ref="E17:F17"/>
    <mergeCell ref="E18:F18"/>
    <mergeCell ref="E19:F19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U572"/>
  <sheetViews>
    <sheetView zoomScale="112" zoomScaleNormal="112" zoomScalePageLayoutView="0" workbookViewId="0" topLeftCell="A72">
      <selection activeCell="H94" sqref="H94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7.625" style="0" customWidth="1"/>
    <col min="5" max="5" width="4.125" style="0" customWidth="1"/>
    <col min="6" max="6" width="8.25390625" style="0" customWidth="1"/>
    <col min="7" max="7" width="12.3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84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150</v>
      </c>
      <c r="E6" s="20"/>
      <c r="F6" s="20"/>
      <c r="G6" s="20"/>
      <c r="H6" s="20"/>
      <c r="I6" s="20"/>
      <c r="J6" s="20"/>
    </row>
    <row r="7" spans="1:10" ht="12.75">
      <c r="A7" s="20" t="s">
        <v>114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51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52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54</v>
      </c>
      <c r="F12" s="32"/>
      <c r="G12" s="26"/>
      <c r="H12" s="26"/>
      <c r="I12" s="26"/>
      <c r="J12" s="8"/>
    </row>
    <row r="13" spans="1:8" ht="13.5" thickBot="1">
      <c r="A13" s="33" t="s">
        <v>2</v>
      </c>
      <c r="B13" s="34"/>
      <c r="C13" s="34"/>
      <c r="D13" s="34"/>
      <c r="E13" s="31" t="s">
        <v>13</v>
      </c>
      <c r="F13" s="78"/>
      <c r="G13" s="77" t="s">
        <v>146</v>
      </c>
      <c r="H13" s="77" t="s">
        <v>105</v>
      </c>
    </row>
    <row r="14" spans="1:8" ht="13.5" thickBot="1">
      <c r="A14" s="35" t="s">
        <v>3</v>
      </c>
      <c r="B14" s="34"/>
      <c r="C14" s="34"/>
      <c r="D14" s="36"/>
      <c r="E14" s="97"/>
      <c r="F14" s="98"/>
      <c r="G14" s="84"/>
      <c r="H14" s="84"/>
    </row>
    <row r="15" spans="1:8" ht="13.5" thickBot="1">
      <c r="A15" s="37" t="s">
        <v>4</v>
      </c>
      <c r="B15" s="38"/>
      <c r="C15" s="38"/>
      <c r="D15" s="36"/>
      <c r="E15" s="99">
        <v>18000</v>
      </c>
      <c r="F15" s="100"/>
      <c r="G15" s="85">
        <v>18000</v>
      </c>
      <c r="H15" s="85">
        <v>11163.58</v>
      </c>
    </row>
    <row r="16" spans="1:8" ht="13.5" thickBot="1">
      <c r="A16" s="146" t="s">
        <v>107</v>
      </c>
      <c r="B16" s="147"/>
      <c r="C16" s="147"/>
      <c r="D16" s="148"/>
      <c r="E16" s="29"/>
      <c r="F16" s="79"/>
      <c r="G16" s="85"/>
      <c r="H16" s="85">
        <v>132.72</v>
      </c>
    </row>
    <row r="17" spans="1:8" ht="13.5" thickBot="1">
      <c r="A17" s="37" t="s">
        <v>4</v>
      </c>
      <c r="B17" s="38"/>
      <c r="C17" s="38"/>
      <c r="D17" s="36"/>
      <c r="E17" s="99">
        <f>SUM(E15:E16)</f>
        <v>18000</v>
      </c>
      <c r="F17" s="100"/>
      <c r="G17" s="85">
        <v>18000</v>
      </c>
      <c r="H17" s="85">
        <f>H15+H16</f>
        <v>11296.3</v>
      </c>
    </row>
    <row r="18" spans="1:8" ht="13.5" thickBot="1">
      <c r="A18" s="39" t="s">
        <v>5</v>
      </c>
      <c r="B18" s="40"/>
      <c r="C18" s="40"/>
      <c r="D18" s="41"/>
      <c r="E18" s="104"/>
      <c r="F18" s="105"/>
      <c r="G18" s="86"/>
      <c r="H18" s="84"/>
    </row>
    <row r="19" spans="1:9" ht="13.5" thickBot="1">
      <c r="A19" s="42" t="s">
        <v>79</v>
      </c>
      <c r="B19" s="43"/>
      <c r="C19" s="43"/>
      <c r="D19" s="36"/>
      <c r="E19" s="104"/>
      <c r="F19" s="105"/>
      <c r="G19" s="86"/>
      <c r="H19" s="84"/>
      <c r="I19" s="96"/>
    </row>
    <row r="20" spans="1:8" ht="13.5" thickBot="1">
      <c r="A20" s="44" t="s">
        <v>6</v>
      </c>
      <c r="B20" s="45"/>
      <c r="C20" s="45"/>
      <c r="D20" s="46"/>
      <c r="E20" s="99">
        <v>0</v>
      </c>
      <c r="F20" s="100"/>
      <c r="G20" s="85">
        <v>961.62</v>
      </c>
      <c r="H20" s="85">
        <v>961.62</v>
      </c>
    </row>
    <row r="21" spans="1:8" ht="13.5" thickBot="1">
      <c r="A21" s="47" t="s">
        <v>7</v>
      </c>
      <c r="B21" s="48"/>
      <c r="C21" s="48"/>
      <c r="D21" s="49"/>
      <c r="E21" s="99">
        <v>107000</v>
      </c>
      <c r="F21" s="100"/>
      <c r="G21" s="85">
        <v>107000</v>
      </c>
      <c r="H21" s="85">
        <v>34956.61</v>
      </c>
    </row>
    <row r="22" spans="1:8" ht="13.5" thickBot="1">
      <c r="A22" s="50" t="s">
        <v>129</v>
      </c>
      <c r="B22" s="50"/>
      <c r="C22" s="50"/>
      <c r="D22" s="19"/>
      <c r="E22" s="107"/>
      <c r="F22" s="105"/>
      <c r="G22" s="86"/>
      <c r="H22" s="84">
        <v>147330.09</v>
      </c>
    </row>
    <row r="23" spans="1:8" ht="13.5" thickBot="1">
      <c r="A23" s="116" t="s">
        <v>137</v>
      </c>
      <c r="B23" s="117"/>
      <c r="C23" s="117"/>
      <c r="D23" s="118"/>
      <c r="E23" s="107"/>
      <c r="F23" s="105"/>
      <c r="G23" s="86"/>
      <c r="H23" s="84">
        <v>-7280.65</v>
      </c>
    </row>
    <row r="24" spans="1:8" ht="13.5" thickBot="1">
      <c r="A24" s="51" t="s">
        <v>131</v>
      </c>
      <c r="B24" s="52"/>
      <c r="C24" s="52"/>
      <c r="D24" s="53"/>
      <c r="E24" s="104"/>
      <c r="F24" s="105"/>
      <c r="G24" s="86"/>
      <c r="H24" s="86">
        <v>257987.4</v>
      </c>
    </row>
    <row r="25" spans="1:8" ht="13.5" thickBot="1">
      <c r="A25" s="54" t="s">
        <v>136</v>
      </c>
      <c r="B25" s="55"/>
      <c r="C25" s="55"/>
      <c r="D25" s="56"/>
      <c r="E25" s="104"/>
      <c r="F25" s="105"/>
      <c r="G25" s="86"/>
      <c r="H25" s="86">
        <v>7190.84</v>
      </c>
    </row>
    <row r="26" spans="1:8" ht="13.5" thickBot="1">
      <c r="A26" s="44" t="s">
        <v>75</v>
      </c>
      <c r="B26" s="45"/>
      <c r="C26" s="45"/>
      <c r="D26" s="46"/>
      <c r="E26" s="99">
        <v>600000</v>
      </c>
      <c r="F26" s="100"/>
      <c r="G26" s="85">
        <v>600000</v>
      </c>
      <c r="H26" s="85">
        <f>H22+H23+H24+H25</f>
        <v>405227.68</v>
      </c>
    </row>
    <row r="27" spans="1:8" ht="13.5" thickBot="1">
      <c r="A27" s="42" t="s">
        <v>121</v>
      </c>
      <c r="B27" s="43"/>
      <c r="C27" s="43"/>
      <c r="D27" s="36"/>
      <c r="E27" s="99">
        <v>500000</v>
      </c>
      <c r="F27" s="100"/>
      <c r="G27" s="85">
        <v>500000</v>
      </c>
      <c r="H27" s="85"/>
    </row>
    <row r="28" spans="1:8" ht="12.75">
      <c r="A28" s="93" t="s">
        <v>95</v>
      </c>
      <c r="B28" s="94"/>
      <c r="C28" s="94" t="s">
        <v>101</v>
      </c>
      <c r="D28" s="95"/>
      <c r="E28" s="109"/>
      <c r="F28" s="110"/>
      <c r="G28" s="85"/>
      <c r="H28" s="85">
        <v>225603</v>
      </c>
    </row>
    <row r="29" spans="1:8" ht="12.75">
      <c r="A29" s="116" t="s">
        <v>93</v>
      </c>
      <c r="B29" s="117"/>
      <c r="C29" s="117"/>
      <c r="D29" s="118"/>
      <c r="E29" s="114"/>
      <c r="F29" s="115"/>
      <c r="G29" s="85"/>
      <c r="H29" s="84"/>
    </row>
    <row r="30" spans="1:8" ht="13.5" thickBot="1">
      <c r="A30" s="119" t="s">
        <v>85</v>
      </c>
      <c r="B30" s="120"/>
      <c r="C30" s="120"/>
      <c r="D30" s="121"/>
      <c r="E30" s="122"/>
      <c r="F30" s="123"/>
      <c r="G30" s="85"/>
      <c r="H30" s="84"/>
    </row>
    <row r="31" spans="1:8" ht="13.5" thickBot="1">
      <c r="A31" s="124" t="s">
        <v>94</v>
      </c>
      <c r="B31" s="125"/>
      <c r="C31" s="125"/>
      <c r="D31" s="126"/>
      <c r="E31" s="99"/>
      <c r="F31" s="100"/>
      <c r="G31" s="85"/>
      <c r="H31" s="84"/>
    </row>
    <row r="32" spans="1:8" ht="13.5" thickBot="1">
      <c r="A32" s="127" t="s">
        <v>103</v>
      </c>
      <c r="B32" s="128"/>
      <c r="C32" s="128"/>
      <c r="D32" s="129"/>
      <c r="E32" s="97"/>
      <c r="F32" s="98"/>
      <c r="G32" s="86">
        <v>199920</v>
      </c>
      <c r="H32" s="85">
        <v>199920</v>
      </c>
    </row>
    <row r="33" spans="1:9" ht="13.5" thickBot="1">
      <c r="A33" s="44" t="s">
        <v>9</v>
      </c>
      <c r="B33" s="40"/>
      <c r="C33" s="40"/>
      <c r="D33" s="41"/>
      <c r="E33" s="99">
        <f>E17+E20+E21+E26+E27</f>
        <v>1225000</v>
      </c>
      <c r="F33" s="100"/>
      <c r="G33" s="85">
        <f>SUM(G14:G32)-18000</f>
        <v>1425881.62</v>
      </c>
      <c r="H33" s="85">
        <f>H17+H20+H21+H26+H28+H32</f>
        <v>877965.21</v>
      </c>
      <c r="I33" s="96"/>
    </row>
    <row r="34" spans="1:8" ht="13.5" thickBot="1">
      <c r="A34" s="42" t="s">
        <v>116</v>
      </c>
      <c r="B34" s="38"/>
      <c r="C34" s="38"/>
      <c r="D34" s="36"/>
      <c r="E34" s="99">
        <v>1292000</v>
      </c>
      <c r="F34" s="100"/>
      <c r="G34" s="85">
        <v>1292000</v>
      </c>
      <c r="H34" s="85">
        <v>739000</v>
      </c>
    </row>
    <row r="35" spans="1:8" ht="13.5" thickBot="1">
      <c r="A35" s="39" t="s">
        <v>10</v>
      </c>
      <c r="B35" s="45"/>
      <c r="C35" s="45"/>
      <c r="D35" s="41"/>
      <c r="E35" s="99">
        <v>55000</v>
      </c>
      <c r="F35" s="100"/>
      <c r="G35" s="85">
        <v>55000</v>
      </c>
      <c r="H35" s="85">
        <v>39000</v>
      </c>
    </row>
    <row r="36" spans="1:8" ht="13.5" thickBot="1">
      <c r="A36" s="42" t="s">
        <v>11</v>
      </c>
      <c r="B36" s="38"/>
      <c r="C36" s="38"/>
      <c r="D36" s="36"/>
      <c r="E36" s="99">
        <v>8000</v>
      </c>
      <c r="F36" s="100"/>
      <c r="G36" s="85">
        <v>8000</v>
      </c>
      <c r="H36" s="85">
        <v>6000</v>
      </c>
    </row>
    <row r="37" spans="1:9" ht="13.5" thickBot="1">
      <c r="A37" s="39" t="s">
        <v>106</v>
      </c>
      <c r="B37" s="40"/>
      <c r="C37" s="40"/>
      <c r="D37" s="41"/>
      <c r="E37" s="99">
        <v>0</v>
      </c>
      <c r="F37" s="100"/>
      <c r="G37" s="85">
        <v>0</v>
      </c>
      <c r="H37" s="85"/>
      <c r="I37" s="96"/>
    </row>
    <row r="38" spans="1:8" ht="13.5" thickBot="1">
      <c r="A38" s="37" t="s">
        <v>9</v>
      </c>
      <c r="B38" s="43"/>
      <c r="C38" s="43"/>
      <c r="D38" s="36"/>
      <c r="E38" s="99">
        <f>SUM(E34:E37)</f>
        <v>1355000</v>
      </c>
      <c r="F38" s="100"/>
      <c r="G38" s="85">
        <f>SUM(G34:G37)</f>
        <v>1355000</v>
      </c>
      <c r="H38" s="85">
        <f>H34+H35+H36+H37</f>
        <v>784000</v>
      </c>
    </row>
    <row r="39" spans="1:9" ht="13.5" thickBot="1">
      <c r="A39" s="37" t="s">
        <v>12</v>
      </c>
      <c r="B39" s="34"/>
      <c r="C39" s="34"/>
      <c r="D39" s="36"/>
      <c r="E39" s="99">
        <f>E33+E38</f>
        <v>2580000</v>
      </c>
      <c r="F39" s="100"/>
      <c r="G39" s="85">
        <f>G33+G38</f>
        <v>2780881.62</v>
      </c>
      <c r="H39" s="85">
        <f>H33+H38</f>
        <v>1661965.21</v>
      </c>
      <c r="I39" s="96"/>
    </row>
    <row r="40" spans="1:10" ht="12.75">
      <c r="A40" s="45"/>
      <c r="B40" s="8"/>
      <c r="C40" s="8"/>
      <c r="D40" s="8"/>
      <c r="E40" s="58"/>
      <c r="F40" s="58"/>
      <c r="G40" s="59"/>
      <c r="H40" s="59"/>
      <c r="I40" s="58"/>
      <c r="J40" s="8"/>
    </row>
    <row r="41" spans="1:10" ht="12.75">
      <c r="A41" s="26"/>
      <c r="B41" s="26"/>
      <c r="C41" s="26"/>
      <c r="D41" s="26"/>
      <c r="E41" s="32" t="s">
        <v>55</v>
      </c>
      <c r="F41" s="26"/>
      <c r="G41" s="26"/>
      <c r="H41" s="26"/>
      <c r="I41" s="26"/>
      <c r="J41" s="26"/>
    </row>
    <row r="42" spans="1:10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3.5" thickBot="1">
      <c r="A43" s="4" t="s">
        <v>17</v>
      </c>
      <c r="B43" s="33"/>
      <c r="C43" s="34"/>
      <c r="D43" s="34"/>
      <c r="E43" s="34"/>
      <c r="F43" s="36"/>
      <c r="G43" s="4" t="s">
        <v>24</v>
      </c>
      <c r="H43" s="4"/>
      <c r="I43" s="4" t="s">
        <v>98</v>
      </c>
      <c r="J43" s="74" t="s">
        <v>97</v>
      </c>
    </row>
    <row r="44" spans="1:10" ht="12.75">
      <c r="A44" s="5" t="s">
        <v>18</v>
      </c>
      <c r="B44" s="4" t="s">
        <v>14</v>
      </c>
      <c r="C44" s="4" t="s">
        <v>14</v>
      </c>
      <c r="D44" s="4" t="s">
        <v>14</v>
      </c>
      <c r="E44" s="4" t="s">
        <v>14</v>
      </c>
      <c r="F44" s="17" t="s">
        <v>14</v>
      </c>
      <c r="G44" s="5" t="s">
        <v>25</v>
      </c>
      <c r="H44" s="26" t="s">
        <v>147</v>
      </c>
      <c r="I44" s="5" t="s">
        <v>99</v>
      </c>
      <c r="J44" s="75" t="s">
        <v>29</v>
      </c>
    </row>
    <row r="45" spans="1:10" ht="12.75">
      <c r="A45" s="5" t="s">
        <v>20</v>
      </c>
      <c r="B45" s="5" t="s">
        <v>15</v>
      </c>
      <c r="C45" s="5" t="s">
        <v>16</v>
      </c>
      <c r="D45" s="5" t="s">
        <v>21</v>
      </c>
      <c r="E45" s="5" t="s">
        <v>22</v>
      </c>
      <c r="F45" s="18" t="s">
        <v>23</v>
      </c>
      <c r="G45" s="5" t="s">
        <v>26</v>
      </c>
      <c r="H45" s="5" t="s">
        <v>25</v>
      </c>
      <c r="I45" s="72"/>
      <c r="J45" s="75"/>
    </row>
    <row r="46" spans="1:10" ht="12.75">
      <c r="A46" s="5" t="s">
        <v>19</v>
      </c>
      <c r="B46" s="5"/>
      <c r="C46" s="5"/>
      <c r="D46" s="5"/>
      <c r="E46" s="5"/>
      <c r="F46" s="18"/>
      <c r="G46" s="5" t="s">
        <v>27</v>
      </c>
      <c r="H46" s="5" t="s">
        <v>26</v>
      </c>
      <c r="I46" s="5"/>
      <c r="J46" s="75"/>
    </row>
    <row r="47" spans="1:10" ht="12.75">
      <c r="A47" s="5"/>
      <c r="B47" s="5"/>
      <c r="C47" s="5"/>
      <c r="D47" s="5"/>
      <c r="E47" s="5"/>
      <c r="F47" s="18"/>
      <c r="G47" s="5" t="s">
        <v>28</v>
      </c>
      <c r="H47" s="5"/>
      <c r="I47" s="5"/>
      <c r="J47" s="75"/>
    </row>
    <row r="48" spans="1:10" ht="12.75">
      <c r="A48" s="22" t="s">
        <v>30</v>
      </c>
      <c r="B48" s="21" t="s">
        <v>37</v>
      </c>
      <c r="C48" s="21" t="s">
        <v>38</v>
      </c>
      <c r="D48" s="21" t="s">
        <v>39</v>
      </c>
      <c r="E48" s="21" t="s">
        <v>108</v>
      </c>
      <c r="F48" s="22">
        <v>211</v>
      </c>
      <c r="G48" s="19">
        <v>637000</v>
      </c>
      <c r="H48" s="19">
        <v>637000</v>
      </c>
      <c r="I48" s="19">
        <v>272477</v>
      </c>
      <c r="J48" s="19">
        <v>272477</v>
      </c>
    </row>
    <row r="49" spans="1:10" ht="12.75">
      <c r="A49" s="19"/>
      <c r="B49" s="21"/>
      <c r="C49" s="21"/>
      <c r="D49" s="21"/>
      <c r="E49" s="21" t="s">
        <v>108</v>
      </c>
      <c r="F49" s="22">
        <v>213</v>
      </c>
      <c r="G49" s="19">
        <v>193000</v>
      </c>
      <c r="H49" s="19">
        <v>193000</v>
      </c>
      <c r="I49" s="19">
        <v>74726</v>
      </c>
      <c r="J49" s="19">
        <v>73214</v>
      </c>
    </row>
    <row r="50" spans="1:10" ht="12" customHeight="1">
      <c r="A50" s="19"/>
      <c r="B50" s="21"/>
      <c r="C50" s="21"/>
      <c r="D50" s="21"/>
      <c r="E50" s="21" t="s">
        <v>109</v>
      </c>
      <c r="F50" s="22">
        <v>221</v>
      </c>
      <c r="G50" s="19">
        <v>57600</v>
      </c>
      <c r="H50" s="19">
        <v>57600</v>
      </c>
      <c r="I50" s="19">
        <v>10200</v>
      </c>
      <c r="J50" s="19">
        <v>10200</v>
      </c>
    </row>
    <row r="51" spans="1:10" ht="12.75" customHeight="1" hidden="1">
      <c r="A51" s="19"/>
      <c r="B51" s="21"/>
      <c r="C51" s="21"/>
      <c r="D51" s="21"/>
      <c r="E51" s="21"/>
      <c r="F51" s="22">
        <v>221</v>
      </c>
      <c r="G51" s="19">
        <v>18000</v>
      </c>
      <c r="H51" s="19">
        <v>18000</v>
      </c>
      <c r="I51" s="19"/>
      <c r="J51" s="19"/>
    </row>
    <row r="52" spans="1:10" ht="11.25" customHeight="1">
      <c r="A52" s="19"/>
      <c r="B52" s="21"/>
      <c r="C52" s="21"/>
      <c r="D52" s="21"/>
      <c r="E52" s="21" t="s">
        <v>109</v>
      </c>
      <c r="F52" s="22">
        <v>222</v>
      </c>
      <c r="G52" s="19">
        <v>56100</v>
      </c>
      <c r="H52" s="19">
        <v>22500</v>
      </c>
      <c r="I52" s="19">
        <v>22500</v>
      </c>
      <c r="J52" s="19">
        <v>22500</v>
      </c>
    </row>
    <row r="53" spans="1:10" ht="12.75" customHeight="1" hidden="1">
      <c r="A53" s="19"/>
      <c r="B53" s="21"/>
      <c r="C53" s="21"/>
      <c r="D53" s="21"/>
      <c r="E53" s="21"/>
      <c r="F53" s="22">
        <v>226</v>
      </c>
      <c r="G53" s="19">
        <v>221000</v>
      </c>
      <c r="H53" s="19">
        <v>221000</v>
      </c>
      <c r="I53" s="19"/>
      <c r="J53" s="19"/>
    </row>
    <row r="54" spans="1:10" ht="12.75">
      <c r="A54" s="19"/>
      <c r="B54" s="21"/>
      <c r="C54" s="21"/>
      <c r="D54" s="21"/>
      <c r="E54" s="21" t="s">
        <v>109</v>
      </c>
      <c r="F54" s="22">
        <v>224</v>
      </c>
      <c r="G54" s="19"/>
      <c r="H54" s="19">
        <v>33600</v>
      </c>
      <c r="I54" s="19">
        <v>30000</v>
      </c>
      <c r="J54" s="19">
        <v>30000</v>
      </c>
    </row>
    <row r="55" spans="1:10" ht="12.75">
      <c r="A55" s="19"/>
      <c r="B55" s="21"/>
      <c r="C55" s="21"/>
      <c r="D55" s="21"/>
      <c r="E55" s="21" t="s">
        <v>109</v>
      </c>
      <c r="F55" s="22">
        <v>226</v>
      </c>
      <c r="G55" s="19">
        <v>30000</v>
      </c>
      <c r="H55" s="19"/>
      <c r="I55" s="19"/>
      <c r="J55" s="19"/>
    </row>
    <row r="56" spans="1:10" ht="12.75">
      <c r="A56" s="19"/>
      <c r="B56" s="21"/>
      <c r="C56" s="21"/>
      <c r="D56" s="21"/>
      <c r="E56" s="21" t="s">
        <v>110</v>
      </c>
      <c r="F56" s="22">
        <v>290</v>
      </c>
      <c r="G56" s="19">
        <v>10000</v>
      </c>
      <c r="H56" s="19"/>
      <c r="I56" s="19"/>
      <c r="J56" s="19"/>
    </row>
    <row r="57" spans="1:10" ht="12.75">
      <c r="A57" s="19"/>
      <c r="B57" s="21"/>
      <c r="C57" s="21"/>
      <c r="D57" s="21"/>
      <c r="E57" s="21" t="s">
        <v>109</v>
      </c>
      <c r="F57" s="22">
        <v>290</v>
      </c>
      <c r="G57" s="19">
        <v>0</v>
      </c>
      <c r="H57" s="19">
        <v>0</v>
      </c>
      <c r="I57" s="19"/>
      <c r="J57" s="19"/>
    </row>
    <row r="58" spans="1:10" ht="12.75">
      <c r="A58" s="19"/>
      <c r="B58" s="19"/>
      <c r="C58" s="19"/>
      <c r="D58" s="19"/>
      <c r="E58" s="27">
        <v>244</v>
      </c>
      <c r="F58" s="23">
        <v>310</v>
      </c>
      <c r="G58" s="61">
        <v>0</v>
      </c>
      <c r="H58" s="61">
        <v>0</v>
      </c>
      <c r="I58" s="19"/>
      <c r="J58" s="19"/>
    </row>
    <row r="59" spans="1:10" ht="12.75">
      <c r="A59" s="19"/>
      <c r="B59" s="19"/>
      <c r="C59" s="19"/>
      <c r="D59" s="19"/>
      <c r="E59" s="27">
        <v>244</v>
      </c>
      <c r="F59" s="22">
        <v>340</v>
      </c>
      <c r="G59" s="19">
        <v>50000</v>
      </c>
      <c r="H59" s="19">
        <v>94000</v>
      </c>
      <c r="I59" s="19">
        <v>93800</v>
      </c>
      <c r="J59" s="19">
        <v>93800</v>
      </c>
    </row>
    <row r="60" spans="1:10" ht="12.75" customHeight="1" hidden="1">
      <c r="A60" s="22"/>
      <c r="B60" s="21"/>
      <c r="C60" s="21"/>
      <c r="D60" s="21"/>
      <c r="E60" s="21"/>
      <c r="F60" s="22"/>
      <c r="G60" s="19"/>
      <c r="H60" s="19"/>
      <c r="I60" s="19"/>
      <c r="J60" s="19"/>
    </row>
    <row r="61" spans="1:10" ht="12.75" customHeight="1" hidden="1">
      <c r="A61" s="19"/>
      <c r="B61" s="21"/>
      <c r="C61" s="21"/>
      <c r="D61" s="21"/>
      <c r="E61" s="21"/>
      <c r="F61" s="22"/>
      <c r="G61" s="19"/>
      <c r="H61" s="19"/>
      <c r="I61" s="19"/>
      <c r="J61" s="19"/>
    </row>
    <row r="62" spans="1:10" ht="12.75" customHeight="1" hidden="1">
      <c r="A62" s="19"/>
      <c r="B62" s="21"/>
      <c r="C62" s="21"/>
      <c r="D62" s="21"/>
      <c r="E62" s="21"/>
      <c r="F62" s="22"/>
      <c r="G62" s="19"/>
      <c r="H62" s="19"/>
      <c r="I62" s="19"/>
      <c r="J62" s="19"/>
    </row>
    <row r="63" spans="1:10" ht="12.75" customHeight="1" hidden="1">
      <c r="A63" s="19"/>
      <c r="B63" s="21"/>
      <c r="C63" s="21"/>
      <c r="D63" s="21"/>
      <c r="E63" s="21"/>
      <c r="F63" s="22"/>
      <c r="G63" s="22"/>
      <c r="H63" s="22"/>
      <c r="I63" s="22"/>
      <c r="J63" s="22"/>
    </row>
    <row r="64" spans="1:10" ht="12.75" customHeight="1" hidden="1">
      <c r="A64" s="22"/>
      <c r="B64" s="21"/>
      <c r="C64" s="21"/>
      <c r="D64" s="21"/>
      <c r="E64" s="21"/>
      <c r="F64" s="22"/>
      <c r="G64" s="22"/>
      <c r="H64" s="22"/>
      <c r="I64" s="22"/>
      <c r="J64" s="22"/>
    </row>
    <row r="65" spans="1:10" ht="12.75">
      <c r="A65" s="19" t="s">
        <v>9</v>
      </c>
      <c r="B65" s="21"/>
      <c r="C65" s="21"/>
      <c r="D65" s="21"/>
      <c r="E65" s="21"/>
      <c r="F65" s="22"/>
      <c r="G65" s="22">
        <f>G48+G49+G50+G52+G54+G55+G56+G57+G58+G59</f>
        <v>1033700</v>
      </c>
      <c r="H65" s="22">
        <f>H48+H49+H50+H52+H54+H55+H56+H57+H58+H59</f>
        <v>1037700</v>
      </c>
      <c r="I65" s="22">
        <f>SUM(I48:I64)</f>
        <v>503703</v>
      </c>
      <c r="J65" s="22">
        <f>J48+J49+J50+J52+J54+J55+J57+J59</f>
        <v>502191</v>
      </c>
    </row>
    <row r="66" spans="1:10" ht="12.75">
      <c r="A66" s="22" t="s">
        <v>31</v>
      </c>
      <c r="B66" s="21" t="s">
        <v>37</v>
      </c>
      <c r="C66" s="21" t="s">
        <v>115</v>
      </c>
      <c r="D66" s="21" t="s">
        <v>40</v>
      </c>
      <c r="E66" s="21" t="s">
        <v>111</v>
      </c>
      <c r="F66" s="22">
        <v>290</v>
      </c>
      <c r="G66" s="22">
        <v>50000</v>
      </c>
      <c r="H66" s="22">
        <v>35000</v>
      </c>
      <c r="I66" s="22">
        <v>0</v>
      </c>
      <c r="J66" s="22">
        <v>0</v>
      </c>
    </row>
    <row r="67" spans="1:10" ht="12.75">
      <c r="A67" s="22" t="s">
        <v>1</v>
      </c>
      <c r="B67" s="21" t="s">
        <v>37</v>
      </c>
      <c r="C67" s="21" t="s">
        <v>77</v>
      </c>
      <c r="D67" s="21" t="s">
        <v>41</v>
      </c>
      <c r="E67" s="21" t="s">
        <v>109</v>
      </c>
      <c r="F67" s="22">
        <v>226</v>
      </c>
      <c r="G67" s="19"/>
      <c r="H67" s="19"/>
      <c r="I67" s="19"/>
      <c r="J67" s="19"/>
    </row>
    <row r="68" spans="1:10" ht="12.75">
      <c r="A68" s="19"/>
      <c r="B68" s="21" t="s">
        <v>37</v>
      </c>
      <c r="C68" s="21" t="s">
        <v>104</v>
      </c>
      <c r="D68" s="21" t="s">
        <v>41</v>
      </c>
      <c r="E68" s="21" t="s">
        <v>109</v>
      </c>
      <c r="F68" s="22">
        <v>340</v>
      </c>
      <c r="G68" s="19">
        <v>8000</v>
      </c>
      <c r="H68" s="19">
        <v>8000</v>
      </c>
      <c r="I68" s="19"/>
      <c r="J68" s="19"/>
    </row>
    <row r="69" spans="1:10" ht="12.75">
      <c r="A69" s="19" t="s">
        <v>9</v>
      </c>
      <c r="B69" s="21"/>
      <c r="C69" s="21"/>
      <c r="D69" s="21"/>
      <c r="E69" s="21"/>
      <c r="F69" s="22"/>
      <c r="G69" s="22">
        <f>SUM(G67:G68)</f>
        <v>8000</v>
      </c>
      <c r="H69" s="22">
        <f>SUM(H67:H68)</f>
        <v>8000</v>
      </c>
      <c r="I69" s="22">
        <f>I68</f>
        <v>0</v>
      </c>
      <c r="J69" s="22">
        <f>SUM(J67:J68)</f>
        <v>0</v>
      </c>
    </row>
    <row r="70" spans="1:10" ht="12.75" customHeight="1" hidden="1">
      <c r="A70" s="19"/>
      <c r="B70" s="21"/>
      <c r="C70" s="21"/>
      <c r="D70" s="21"/>
      <c r="E70" s="21"/>
      <c r="F70" s="22">
        <v>310</v>
      </c>
      <c r="G70" s="19"/>
      <c r="H70" s="19"/>
      <c r="I70" s="19"/>
      <c r="J70" s="19"/>
    </row>
    <row r="71" spans="1:10" ht="12.75" customHeight="1" hidden="1">
      <c r="A71" s="19"/>
      <c r="B71" s="21"/>
      <c r="C71" s="21"/>
      <c r="D71" s="21"/>
      <c r="E71" s="21"/>
      <c r="F71" s="22">
        <v>340</v>
      </c>
      <c r="G71" s="19"/>
      <c r="H71" s="19"/>
      <c r="I71" s="19"/>
      <c r="J71" s="19"/>
    </row>
    <row r="72" spans="1:10" ht="12.75">
      <c r="A72" s="22" t="s">
        <v>32</v>
      </c>
      <c r="B72" s="21" t="s">
        <v>37</v>
      </c>
      <c r="C72" s="21" t="s">
        <v>77</v>
      </c>
      <c r="D72" s="21" t="s">
        <v>42</v>
      </c>
      <c r="E72" s="21" t="s">
        <v>138</v>
      </c>
      <c r="F72" s="22">
        <v>226</v>
      </c>
      <c r="G72" s="19">
        <v>746000</v>
      </c>
      <c r="H72" s="19">
        <v>746000</v>
      </c>
      <c r="I72" s="19">
        <v>401957.64</v>
      </c>
      <c r="J72" s="19">
        <v>400704.46</v>
      </c>
    </row>
    <row r="73" spans="1:10" ht="12.75">
      <c r="A73" s="22"/>
      <c r="B73" s="21"/>
      <c r="C73" s="21"/>
      <c r="D73" s="21"/>
      <c r="E73" s="21" t="s">
        <v>109</v>
      </c>
      <c r="F73" s="22">
        <v>226</v>
      </c>
      <c r="G73" s="19">
        <v>0</v>
      </c>
      <c r="H73" s="19">
        <v>0</v>
      </c>
      <c r="I73" s="19"/>
      <c r="J73" s="19"/>
    </row>
    <row r="74" spans="1:10" ht="12.75">
      <c r="A74" s="19"/>
      <c r="B74" s="19"/>
      <c r="C74" s="19"/>
      <c r="D74" s="19"/>
      <c r="E74" s="27">
        <v>244</v>
      </c>
      <c r="F74" s="23">
        <v>310</v>
      </c>
      <c r="G74" s="19">
        <v>0</v>
      </c>
      <c r="H74" s="19">
        <v>0</v>
      </c>
      <c r="I74" s="19"/>
      <c r="J74" s="19"/>
    </row>
    <row r="75" spans="1:10" ht="12.75">
      <c r="A75" s="19"/>
      <c r="B75" s="19"/>
      <c r="C75" s="19"/>
      <c r="D75" s="19"/>
      <c r="E75" s="27">
        <v>244</v>
      </c>
      <c r="F75" s="23">
        <v>340</v>
      </c>
      <c r="G75" s="19">
        <v>0</v>
      </c>
      <c r="H75" s="19">
        <v>0</v>
      </c>
      <c r="I75" s="19"/>
      <c r="J75" s="19"/>
    </row>
    <row r="76" spans="1:10" ht="12.75">
      <c r="A76" s="19" t="s">
        <v>9</v>
      </c>
      <c r="B76" s="21"/>
      <c r="C76" s="21"/>
      <c r="D76" s="21"/>
      <c r="E76" s="21"/>
      <c r="F76" s="22"/>
      <c r="G76" s="22">
        <f>G72+G73+G74+G75</f>
        <v>746000</v>
      </c>
      <c r="H76" s="22">
        <f>H72+H73+H74+H75</f>
        <v>746000</v>
      </c>
      <c r="I76" s="22">
        <f>SUM(I72:I75)</f>
        <v>401957.64</v>
      </c>
      <c r="J76" s="22">
        <f>SUM(J72:J75)</f>
        <v>400704.46</v>
      </c>
    </row>
    <row r="77" spans="1:10" ht="12.75">
      <c r="A77" s="22" t="s">
        <v>33</v>
      </c>
      <c r="B77" s="21" t="s">
        <v>37</v>
      </c>
      <c r="C77" s="21" t="s">
        <v>43</v>
      </c>
      <c r="D77" s="21" t="s">
        <v>44</v>
      </c>
      <c r="E77" s="21" t="s">
        <v>112</v>
      </c>
      <c r="F77" s="22">
        <v>211</v>
      </c>
      <c r="G77" s="19">
        <v>152600</v>
      </c>
      <c r="H77" s="19">
        <v>152600</v>
      </c>
      <c r="I77" s="63">
        <v>60517</v>
      </c>
      <c r="J77" s="19">
        <v>60517</v>
      </c>
    </row>
    <row r="78" spans="1:10" ht="12.75" customHeight="1" hidden="1">
      <c r="A78" s="19"/>
      <c r="B78" s="21"/>
      <c r="C78" s="21"/>
      <c r="D78" s="21"/>
      <c r="E78" s="21"/>
      <c r="F78" s="22">
        <v>226</v>
      </c>
      <c r="G78" s="19"/>
      <c r="H78" s="19"/>
      <c r="I78" s="19"/>
      <c r="J78" s="19"/>
    </row>
    <row r="79" spans="1:10" ht="12.75" customHeight="1" hidden="1">
      <c r="A79" s="19"/>
      <c r="B79" s="21"/>
      <c r="C79" s="21"/>
      <c r="D79" s="21"/>
      <c r="E79" s="21"/>
      <c r="F79" s="22">
        <v>290</v>
      </c>
      <c r="G79" s="19"/>
      <c r="H79" s="19"/>
      <c r="I79" s="19"/>
      <c r="J79" s="19"/>
    </row>
    <row r="80" spans="1:10" ht="12.75" customHeight="1" hidden="1">
      <c r="A80" s="19"/>
      <c r="B80" s="21"/>
      <c r="C80" s="21"/>
      <c r="D80" s="21"/>
      <c r="E80" s="21"/>
      <c r="F80" s="22">
        <v>340</v>
      </c>
      <c r="G80" s="19"/>
      <c r="H80" s="19"/>
      <c r="I80" s="19"/>
      <c r="J80" s="19"/>
    </row>
    <row r="81" spans="1:10" ht="12.75">
      <c r="A81" s="19"/>
      <c r="B81" s="21"/>
      <c r="C81" s="21"/>
      <c r="D81" s="21"/>
      <c r="E81" s="21" t="s">
        <v>112</v>
      </c>
      <c r="F81" s="22">
        <v>213</v>
      </c>
      <c r="G81" s="19">
        <v>46100</v>
      </c>
      <c r="H81" s="19">
        <v>46100</v>
      </c>
      <c r="I81" s="63">
        <v>16638</v>
      </c>
      <c r="J81" s="19">
        <v>16638</v>
      </c>
    </row>
    <row r="82" spans="1:10" ht="12.75">
      <c r="A82" s="24"/>
      <c r="B82" s="24"/>
      <c r="C82" s="24"/>
      <c r="D82" s="24"/>
      <c r="E82" s="76">
        <v>244</v>
      </c>
      <c r="F82" s="25">
        <v>226</v>
      </c>
      <c r="G82" s="24">
        <v>0</v>
      </c>
      <c r="H82" s="24">
        <v>0</v>
      </c>
      <c r="I82" s="26"/>
      <c r="J82" s="24"/>
    </row>
    <row r="83" spans="1:10" ht="12.75">
      <c r="A83" s="19"/>
      <c r="B83" s="19"/>
      <c r="C83" s="19"/>
      <c r="D83" s="19"/>
      <c r="E83" s="27">
        <v>244</v>
      </c>
      <c r="F83" s="23">
        <v>340</v>
      </c>
      <c r="G83" s="19">
        <v>0</v>
      </c>
      <c r="H83" s="19">
        <v>0</v>
      </c>
      <c r="I83" s="19"/>
      <c r="J83" s="19"/>
    </row>
    <row r="84" spans="1:10" ht="12.75" customHeight="1" hidden="1">
      <c r="A84" s="19" t="s">
        <v>9</v>
      </c>
      <c r="B84" s="19"/>
      <c r="C84" s="19"/>
      <c r="D84" s="19"/>
      <c r="E84" s="19"/>
      <c r="F84" s="19"/>
      <c r="G84" s="22">
        <f>SUM(G76:G80)</f>
        <v>898600</v>
      </c>
      <c r="H84" s="22">
        <f>SUM(H76:H80)</f>
        <v>898600</v>
      </c>
      <c r="I84" s="64"/>
      <c r="J84" s="22"/>
    </row>
    <row r="85" spans="1:10" ht="12.75" customHeight="1" hidden="1">
      <c r="A85" s="19"/>
      <c r="B85" s="21"/>
      <c r="C85" s="21"/>
      <c r="D85" s="21"/>
      <c r="E85" s="21"/>
      <c r="F85" s="22"/>
      <c r="G85" s="19"/>
      <c r="H85" s="19"/>
      <c r="I85" s="19"/>
      <c r="J85" s="19"/>
    </row>
    <row r="86" spans="1:10" ht="12.75">
      <c r="A86" s="19" t="s">
        <v>9</v>
      </c>
      <c r="B86" s="21"/>
      <c r="C86" s="21"/>
      <c r="D86" s="21"/>
      <c r="E86" s="21"/>
      <c r="F86" s="22"/>
      <c r="G86" s="22">
        <f>G77+G81+G82+G83</f>
        <v>198700</v>
      </c>
      <c r="H86" s="22">
        <f>H77+H81+H82+H83</f>
        <v>198700</v>
      </c>
      <c r="I86" s="64">
        <f>SUM(I77:I85)</f>
        <v>77155</v>
      </c>
      <c r="J86" s="22">
        <f>SUM(J77:J85)</f>
        <v>77155</v>
      </c>
    </row>
    <row r="87" spans="1:10" ht="12.75">
      <c r="A87" s="22" t="s">
        <v>102</v>
      </c>
      <c r="B87" s="21" t="s">
        <v>37</v>
      </c>
      <c r="C87" s="21" t="s">
        <v>43</v>
      </c>
      <c r="D87" s="21" t="s">
        <v>78</v>
      </c>
      <c r="E87" s="21" t="s">
        <v>112</v>
      </c>
      <c r="F87" s="22">
        <v>211</v>
      </c>
      <c r="G87" s="19">
        <v>152600</v>
      </c>
      <c r="H87" s="19">
        <v>152600</v>
      </c>
      <c r="I87" s="19">
        <v>42029</v>
      </c>
      <c r="J87" s="19">
        <v>42029</v>
      </c>
    </row>
    <row r="88" spans="1:10" ht="12.75">
      <c r="A88" s="22"/>
      <c r="B88" s="21"/>
      <c r="C88" s="21"/>
      <c r="D88" s="21"/>
      <c r="E88" s="21" t="s">
        <v>112</v>
      </c>
      <c r="F88" s="22">
        <v>213</v>
      </c>
      <c r="G88" s="19">
        <v>46100</v>
      </c>
      <c r="H88" s="19">
        <v>46100</v>
      </c>
      <c r="I88" s="19">
        <v>16638</v>
      </c>
      <c r="J88" s="19">
        <v>16638</v>
      </c>
    </row>
    <row r="89" spans="1:10" ht="12.75">
      <c r="A89" s="19"/>
      <c r="B89" s="21"/>
      <c r="C89" s="21"/>
      <c r="D89" s="21"/>
      <c r="E89" s="21" t="s">
        <v>109</v>
      </c>
      <c r="F89" s="22">
        <v>340</v>
      </c>
      <c r="G89" s="19">
        <v>100000</v>
      </c>
      <c r="H89" s="19">
        <v>196600</v>
      </c>
      <c r="I89" s="19">
        <v>196600</v>
      </c>
      <c r="J89" s="19">
        <v>196600</v>
      </c>
    </row>
    <row r="90" spans="1:10" ht="12.75" customHeight="1" hidden="1">
      <c r="A90" s="19" t="s">
        <v>9</v>
      </c>
      <c r="B90" s="21"/>
      <c r="C90" s="21"/>
      <c r="D90" s="21"/>
      <c r="E90" s="21"/>
      <c r="F90" s="22"/>
      <c r="G90" s="22">
        <f>G87+G89</f>
        <v>252600</v>
      </c>
      <c r="H90" s="22">
        <f>H87+H89</f>
        <v>349200</v>
      </c>
      <c r="I90" s="22"/>
      <c r="J90" s="22"/>
    </row>
    <row r="91" spans="1:10" ht="12.75" customHeight="1" hidden="1">
      <c r="A91" s="19"/>
      <c r="B91" s="21"/>
      <c r="C91" s="21"/>
      <c r="D91" s="21"/>
      <c r="E91" s="21"/>
      <c r="F91" s="22"/>
      <c r="G91" s="19"/>
      <c r="H91" s="19"/>
      <c r="I91" s="19"/>
      <c r="J91" s="19"/>
    </row>
    <row r="92" spans="1:10" ht="12.75" customHeight="1" hidden="1">
      <c r="A92" s="19"/>
      <c r="B92" s="21"/>
      <c r="C92" s="21"/>
      <c r="D92" s="21"/>
      <c r="E92" s="21"/>
      <c r="F92" s="22"/>
      <c r="G92" s="19"/>
      <c r="H92" s="19"/>
      <c r="I92" s="19"/>
      <c r="J92" s="19"/>
    </row>
    <row r="93" spans="1:10" ht="12.75">
      <c r="A93" s="19" t="s">
        <v>9</v>
      </c>
      <c r="B93" s="21"/>
      <c r="C93" s="21"/>
      <c r="D93" s="21"/>
      <c r="E93" s="21"/>
      <c r="F93" s="22"/>
      <c r="G93" s="22">
        <f>G87+G88+G89</f>
        <v>298700</v>
      </c>
      <c r="H93" s="22">
        <f>H87+H88+H89</f>
        <v>395300</v>
      </c>
      <c r="I93" s="22">
        <f>I87+I88+I89</f>
        <v>255267</v>
      </c>
      <c r="J93" s="22">
        <f>J87+J88+J89</f>
        <v>255267</v>
      </c>
    </row>
    <row r="94" spans="1:10" ht="12" customHeight="1">
      <c r="A94" s="22" t="s">
        <v>126</v>
      </c>
      <c r="B94" s="21" t="s">
        <v>37</v>
      </c>
      <c r="C94" s="21" t="s">
        <v>127</v>
      </c>
      <c r="D94" s="21" t="s">
        <v>128</v>
      </c>
      <c r="E94" s="21" t="s">
        <v>109</v>
      </c>
      <c r="F94" s="22">
        <v>340</v>
      </c>
      <c r="G94" s="19">
        <v>100000</v>
      </c>
      <c r="H94" s="19">
        <v>100000</v>
      </c>
      <c r="I94" s="19">
        <v>100000</v>
      </c>
      <c r="J94" s="19">
        <v>100000</v>
      </c>
    </row>
    <row r="95" spans="1:10" ht="0.75" customHeight="1" hidden="1">
      <c r="A95" s="19"/>
      <c r="B95" s="19"/>
      <c r="C95" s="19"/>
      <c r="D95" s="19"/>
      <c r="E95" s="19"/>
      <c r="F95" s="22">
        <v>213</v>
      </c>
      <c r="G95" s="19">
        <v>21000</v>
      </c>
      <c r="H95" s="19">
        <v>21000</v>
      </c>
      <c r="I95" s="19"/>
      <c r="J95" s="19"/>
    </row>
    <row r="96" spans="1:10" ht="12.75" customHeight="1" hidden="1">
      <c r="A96" s="22"/>
      <c r="B96" s="21"/>
      <c r="C96" s="21"/>
      <c r="D96" s="21"/>
      <c r="E96" s="21"/>
      <c r="F96" s="22">
        <v>310</v>
      </c>
      <c r="G96" s="19"/>
      <c r="H96" s="19"/>
      <c r="I96" s="19"/>
      <c r="J96" s="19"/>
    </row>
    <row r="97" spans="1:10" ht="12.75" customHeight="1" hidden="1">
      <c r="A97" s="19"/>
      <c r="B97" s="21"/>
      <c r="C97" s="21"/>
      <c r="D97" s="21"/>
      <c r="E97" s="21"/>
      <c r="F97" s="22"/>
      <c r="G97" s="19"/>
      <c r="H97" s="19"/>
      <c r="I97" s="19"/>
      <c r="J97" s="19"/>
    </row>
    <row r="98" spans="1:10" ht="12.75" customHeight="1" hidden="1">
      <c r="A98" s="19"/>
      <c r="B98" s="21"/>
      <c r="C98" s="21"/>
      <c r="D98" s="21"/>
      <c r="E98" s="21"/>
      <c r="F98" s="22"/>
      <c r="G98" s="19"/>
      <c r="H98" s="19"/>
      <c r="I98" s="19"/>
      <c r="J98" s="19"/>
    </row>
    <row r="99" spans="1:10" ht="12.75" customHeight="1" hidden="1">
      <c r="A99" s="19"/>
      <c r="B99" s="21"/>
      <c r="C99" s="21"/>
      <c r="D99" s="21"/>
      <c r="E99" s="21"/>
      <c r="F99" s="22"/>
      <c r="G99" s="19"/>
      <c r="H99" s="19"/>
      <c r="I99" s="19"/>
      <c r="J99" s="19"/>
    </row>
    <row r="100" spans="1:10" ht="12.75" customHeight="1" hidden="1">
      <c r="A100" s="19" t="s">
        <v>9</v>
      </c>
      <c r="B100" s="21"/>
      <c r="C100" s="21"/>
      <c r="D100" s="21"/>
      <c r="E100" s="21"/>
      <c r="F100" s="19"/>
      <c r="G100" s="22">
        <f>SUM(G91:G99)</f>
        <v>419700</v>
      </c>
      <c r="H100" s="22">
        <f>SUM(H91:H99)</f>
        <v>516300</v>
      </c>
      <c r="I100" s="22"/>
      <c r="J100" s="22"/>
    </row>
    <row r="101" spans="1:255" ht="12.75" customHeight="1" hidden="1">
      <c r="A101" s="65"/>
      <c r="B101" s="26"/>
      <c r="C101" s="26"/>
      <c r="D101" s="26"/>
      <c r="E101" s="26"/>
      <c r="F101" s="26"/>
      <c r="G101" s="19"/>
      <c r="H101" s="19"/>
      <c r="I101" s="19"/>
      <c r="J101" s="19"/>
      <c r="IU101">
        <f>SUM(A101:IT101)</f>
        <v>0</v>
      </c>
    </row>
    <row r="102" spans="1:10" ht="12.75">
      <c r="A102" s="19" t="s">
        <v>9</v>
      </c>
      <c r="B102" s="21"/>
      <c r="C102" s="21"/>
      <c r="D102" s="21"/>
      <c r="E102" s="21"/>
      <c r="F102" s="22"/>
      <c r="G102" s="22">
        <f>G94</f>
        <v>100000</v>
      </c>
      <c r="H102" s="22">
        <f>H94</f>
        <v>100000</v>
      </c>
      <c r="I102" s="22">
        <f>SUM(I94:I101)</f>
        <v>100000</v>
      </c>
      <c r="J102" s="22">
        <f>SUM(J94:J101)</f>
        <v>100000</v>
      </c>
    </row>
    <row r="103" spans="1:10" ht="12" customHeight="1">
      <c r="A103" s="22" t="s">
        <v>35</v>
      </c>
      <c r="B103" s="21" t="s">
        <v>37</v>
      </c>
      <c r="C103" s="21" t="s">
        <v>46</v>
      </c>
      <c r="D103" s="21" t="s">
        <v>47</v>
      </c>
      <c r="E103" s="21" t="s">
        <v>109</v>
      </c>
      <c r="F103" s="22">
        <v>223</v>
      </c>
      <c r="G103" s="19">
        <v>90000</v>
      </c>
      <c r="H103" s="19">
        <v>198220</v>
      </c>
      <c r="I103" s="19">
        <v>193647.8</v>
      </c>
      <c r="J103" s="19">
        <v>193647.8</v>
      </c>
    </row>
    <row r="104" spans="1:10" ht="12.75">
      <c r="A104" s="19" t="s">
        <v>9</v>
      </c>
      <c r="B104" s="21"/>
      <c r="C104" s="21"/>
      <c r="D104" s="21"/>
      <c r="E104" s="21"/>
      <c r="F104" s="22"/>
      <c r="G104" s="22">
        <f>G103</f>
        <v>90000</v>
      </c>
      <c r="H104" s="22">
        <f>H103</f>
        <v>198220</v>
      </c>
      <c r="I104" s="22">
        <f>SUM(I103)</f>
        <v>193647.8</v>
      </c>
      <c r="J104" s="22">
        <f>SUM(J103)</f>
        <v>193647.8</v>
      </c>
    </row>
    <row r="105" spans="1:10" ht="12.75">
      <c r="A105" s="22" t="s">
        <v>86</v>
      </c>
      <c r="B105" s="21" t="s">
        <v>37</v>
      </c>
      <c r="C105" s="21" t="s">
        <v>46</v>
      </c>
      <c r="D105" s="21" t="s">
        <v>87</v>
      </c>
      <c r="E105" s="21" t="s">
        <v>109</v>
      </c>
      <c r="F105" s="19">
        <v>225</v>
      </c>
      <c r="G105" s="19"/>
      <c r="H105" s="19"/>
      <c r="I105" s="19"/>
      <c r="J105" s="19"/>
    </row>
    <row r="106" spans="1:10" ht="12.75">
      <c r="A106" s="19" t="s">
        <v>88</v>
      </c>
      <c r="B106" s="19"/>
      <c r="C106" s="19"/>
      <c r="D106" s="19"/>
      <c r="E106" s="19"/>
      <c r="F106" s="19"/>
      <c r="G106" s="22">
        <f>SUM(G105)</f>
        <v>0</v>
      </c>
      <c r="H106" s="22">
        <f>SUM(H105)</f>
        <v>0</v>
      </c>
      <c r="I106" s="19"/>
      <c r="J106" s="19"/>
    </row>
    <row r="107" spans="1:10" ht="12.75">
      <c r="A107" s="19" t="s">
        <v>89</v>
      </c>
      <c r="B107" s="21" t="s">
        <v>37</v>
      </c>
      <c r="C107" s="21" t="s">
        <v>90</v>
      </c>
      <c r="D107" s="21" t="s">
        <v>91</v>
      </c>
      <c r="E107" s="21" t="s">
        <v>109</v>
      </c>
      <c r="F107" s="19">
        <v>226</v>
      </c>
      <c r="G107" s="19">
        <v>0</v>
      </c>
      <c r="H107" s="19">
        <v>0</v>
      </c>
      <c r="I107" s="19"/>
      <c r="J107" s="19"/>
    </row>
    <row r="108" spans="1:10" ht="12.75">
      <c r="A108" s="19"/>
      <c r="B108" s="21"/>
      <c r="C108" s="21"/>
      <c r="D108" s="21"/>
      <c r="E108" s="21" t="s">
        <v>109</v>
      </c>
      <c r="F108" s="19">
        <v>310</v>
      </c>
      <c r="G108" s="19"/>
      <c r="H108" s="19"/>
      <c r="I108" s="19"/>
      <c r="J108" s="19"/>
    </row>
    <row r="109" spans="1:10" ht="12.75">
      <c r="A109" s="19"/>
      <c r="B109" s="19"/>
      <c r="C109" s="19"/>
      <c r="D109" s="19"/>
      <c r="E109" s="27">
        <v>244</v>
      </c>
      <c r="F109" s="19">
        <v>340</v>
      </c>
      <c r="G109" s="19">
        <v>0</v>
      </c>
      <c r="H109" s="19">
        <v>0</v>
      </c>
      <c r="I109" s="19"/>
      <c r="J109" s="19"/>
    </row>
    <row r="110" spans="1:10" ht="12.75">
      <c r="A110" s="19" t="s">
        <v>88</v>
      </c>
      <c r="B110" s="19"/>
      <c r="C110" s="19"/>
      <c r="D110" s="19"/>
      <c r="E110" s="19"/>
      <c r="F110" s="19"/>
      <c r="G110" s="22">
        <f>SUM(G107:G109)</f>
        <v>0</v>
      </c>
      <c r="H110" s="22">
        <f>SUM(H107:H109)</f>
        <v>0</v>
      </c>
      <c r="I110" s="22">
        <f>SUM(I107:I109)</f>
        <v>0</v>
      </c>
      <c r="J110" s="22">
        <f>SUM(J108:J109)</f>
        <v>0</v>
      </c>
    </row>
    <row r="111" spans="1:10" ht="12.75">
      <c r="A111" s="22" t="s">
        <v>36</v>
      </c>
      <c r="B111" s="21" t="s">
        <v>37</v>
      </c>
      <c r="C111" s="21" t="s">
        <v>82</v>
      </c>
      <c r="D111" s="21" t="s">
        <v>48</v>
      </c>
      <c r="E111" s="21" t="s">
        <v>109</v>
      </c>
      <c r="F111" s="22">
        <v>290</v>
      </c>
      <c r="G111" s="19">
        <v>0</v>
      </c>
      <c r="H111" s="19">
        <v>0</v>
      </c>
      <c r="I111" s="19"/>
      <c r="J111" s="19"/>
    </row>
    <row r="112" spans="1:10" ht="12.75">
      <c r="A112" s="22"/>
      <c r="B112" s="21"/>
      <c r="C112" s="21"/>
      <c r="D112" s="21"/>
      <c r="E112" s="21" t="s">
        <v>109</v>
      </c>
      <c r="F112" s="22">
        <v>340</v>
      </c>
      <c r="G112" s="19"/>
      <c r="H112" s="19"/>
      <c r="I112" s="19"/>
      <c r="J112" s="19"/>
    </row>
    <row r="113" spans="1:10" ht="12.75">
      <c r="A113" s="19" t="s">
        <v>9</v>
      </c>
      <c r="B113" s="21"/>
      <c r="C113" s="21"/>
      <c r="D113" s="21"/>
      <c r="E113" s="21"/>
      <c r="F113" s="22"/>
      <c r="G113" s="22">
        <f>SUM(G111:G112)</f>
        <v>0</v>
      </c>
      <c r="H113" s="22">
        <f>SUM(H111:H112)</f>
        <v>0</v>
      </c>
      <c r="I113" s="22">
        <f>SUM(I111:I112)</f>
        <v>0</v>
      </c>
      <c r="J113" s="22">
        <f>SUM(J111:J112)</f>
        <v>0</v>
      </c>
    </row>
    <row r="114" spans="1:10" ht="12.75">
      <c r="A114" s="22" t="s">
        <v>0</v>
      </c>
      <c r="B114" s="21" t="s">
        <v>37</v>
      </c>
      <c r="C114" s="21" t="s">
        <v>49</v>
      </c>
      <c r="D114" s="21" t="s">
        <v>50</v>
      </c>
      <c r="E114" s="21" t="s">
        <v>113</v>
      </c>
      <c r="F114" s="22">
        <v>211</v>
      </c>
      <c r="G114" s="60">
        <v>42300</v>
      </c>
      <c r="H114" s="60">
        <v>42300</v>
      </c>
      <c r="I114" s="19">
        <v>28470</v>
      </c>
      <c r="J114" s="19">
        <v>27229</v>
      </c>
    </row>
    <row r="115" spans="1:10" ht="12.75">
      <c r="A115" s="19"/>
      <c r="B115" s="19"/>
      <c r="C115" s="19"/>
      <c r="D115" s="19"/>
      <c r="E115" s="27">
        <v>131</v>
      </c>
      <c r="F115" s="22">
        <v>213</v>
      </c>
      <c r="G115" s="26">
        <v>12700</v>
      </c>
      <c r="H115" s="26">
        <v>12700</v>
      </c>
      <c r="I115" s="19">
        <v>8504</v>
      </c>
      <c r="J115" s="19">
        <v>6276</v>
      </c>
    </row>
    <row r="116" spans="1:10" ht="12.75">
      <c r="A116" s="19"/>
      <c r="B116" s="21"/>
      <c r="C116" s="21"/>
      <c r="D116" s="21"/>
      <c r="E116" s="21" t="s">
        <v>109</v>
      </c>
      <c r="F116" s="22">
        <v>340</v>
      </c>
      <c r="G116" s="60"/>
      <c r="H116" s="60"/>
      <c r="I116" s="19"/>
      <c r="J116" s="19"/>
    </row>
    <row r="117" spans="1:10" ht="12.75">
      <c r="A117" s="66" t="s">
        <v>9</v>
      </c>
      <c r="B117" s="19"/>
      <c r="C117" s="19"/>
      <c r="D117" s="19"/>
      <c r="E117" s="19"/>
      <c r="F117" s="19"/>
      <c r="G117" s="62">
        <f>G114+G115+G116</f>
        <v>55000</v>
      </c>
      <c r="H117" s="62">
        <f>H114+H115+H116</f>
        <v>55000</v>
      </c>
      <c r="I117" s="22">
        <f>I114+I115+I116</f>
        <v>36974</v>
      </c>
      <c r="J117" s="22">
        <f>J114+J115+J116</f>
        <v>33505</v>
      </c>
    </row>
    <row r="118" spans="1:10" ht="12.75" hidden="1">
      <c r="A118" s="19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61" t="s">
        <v>92</v>
      </c>
      <c r="B119" s="21" t="s">
        <v>37</v>
      </c>
      <c r="C119" s="27">
        <v>412</v>
      </c>
      <c r="D119" s="27">
        <v>3400300</v>
      </c>
      <c r="E119" s="27">
        <v>244</v>
      </c>
      <c r="F119" s="28">
        <v>226</v>
      </c>
      <c r="G119" s="19">
        <v>36800</v>
      </c>
      <c r="H119" s="19">
        <v>43900</v>
      </c>
      <c r="I119" s="19">
        <v>43880.8</v>
      </c>
      <c r="J119" s="19">
        <v>43880.8</v>
      </c>
    </row>
    <row r="120" spans="1:10" ht="12.75">
      <c r="A120" s="19" t="s">
        <v>88</v>
      </c>
      <c r="B120" s="19"/>
      <c r="C120" s="19"/>
      <c r="D120" s="19"/>
      <c r="E120" s="19"/>
      <c r="F120" s="19"/>
      <c r="G120" s="22">
        <f>G119</f>
        <v>36800</v>
      </c>
      <c r="H120" s="22">
        <f>H119</f>
        <v>43900</v>
      </c>
      <c r="I120" s="22">
        <f>SUM(I119)</f>
        <v>43880.8</v>
      </c>
      <c r="J120" s="22">
        <f>SUM(J119)</f>
        <v>43880.8</v>
      </c>
    </row>
    <row r="121" spans="1:10" ht="12.75">
      <c r="A121" s="22" t="s">
        <v>12</v>
      </c>
      <c r="B121" s="22"/>
      <c r="C121" s="22"/>
      <c r="D121" s="22"/>
      <c r="E121" s="22"/>
      <c r="F121" s="22"/>
      <c r="G121" s="22">
        <f>G65+G66+G69+G76+G86+G93+G102+G104+G106+G110+G113+G117+G120</f>
        <v>2616900</v>
      </c>
      <c r="H121" s="22">
        <f>H65+H66+H69+H76+H86+H93+H102+H104+H106+H110+H113+H117+H120</f>
        <v>2817820</v>
      </c>
      <c r="I121" s="30">
        <f>I65+I66+I69+I76+I86+I93+I102+I104+I110+I113+I117+I120</f>
        <v>1612585.2400000002</v>
      </c>
      <c r="J121" s="22">
        <f>J65+J66+J69+J76+J86+J93+J102+J104+J110+J113+J117+J120</f>
        <v>1606351.06</v>
      </c>
    </row>
    <row r="122" spans="1:10" ht="12.75">
      <c r="A122" s="26"/>
      <c r="B122" s="26"/>
      <c r="C122" s="26"/>
      <c r="D122" s="26"/>
      <c r="E122" s="26"/>
      <c r="F122" s="26"/>
      <c r="G122" s="26"/>
      <c r="H122" s="26"/>
      <c r="I122" s="57"/>
      <c r="J122" s="57"/>
    </row>
    <row r="123" spans="1:10" ht="12.75">
      <c r="A123" s="32" t="s">
        <v>56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3.5" thickBot="1">
      <c r="A124" s="32" t="s">
        <v>57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9" ht="12.75">
      <c r="A125" s="17" t="s">
        <v>68</v>
      </c>
      <c r="B125" s="49"/>
      <c r="C125" s="4" t="s">
        <v>66</v>
      </c>
      <c r="D125" s="17" t="s">
        <v>64</v>
      </c>
      <c r="E125" s="49"/>
      <c r="F125" s="17" t="s">
        <v>63</v>
      </c>
      <c r="G125" s="49"/>
      <c r="H125" s="4" t="s">
        <v>62</v>
      </c>
      <c r="I125" s="4" t="s">
        <v>58</v>
      </c>
    </row>
    <row r="126" spans="1:9" ht="13.5" customHeight="1">
      <c r="A126" s="18" t="s">
        <v>69</v>
      </c>
      <c r="B126" s="41"/>
      <c r="C126" s="5" t="s">
        <v>67</v>
      </c>
      <c r="D126" s="18" t="s">
        <v>65</v>
      </c>
      <c r="E126" s="41"/>
      <c r="F126" s="18"/>
      <c r="G126" s="41"/>
      <c r="H126" s="5" t="s">
        <v>29</v>
      </c>
      <c r="I126" s="5" t="s">
        <v>59</v>
      </c>
    </row>
    <row r="127" spans="1:9" ht="18" customHeight="1">
      <c r="A127" s="18"/>
      <c r="B127" s="41"/>
      <c r="C127" s="5"/>
      <c r="D127" s="18"/>
      <c r="E127" s="41"/>
      <c r="F127" s="18"/>
      <c r="G127" s="41"/>
      <c r="H127" s="5"/>
      <c r="I127" s="5" t="s">
        <v>60</v>
      </c>
    </row>
    <row r="128" spans="1:9" ht="14.25" customHeight="1" thickBot="1">
      <c r="A128" s="67"/>
      <c r="B128" s="53"/>
      <c r="C128" s="68"/>
      <c r="D128" s="67"/>
      <c r="E128" s="53"/>
      <c r="F128" s="67"/>
      <c r="G128" s="53"/>
      <c r="H128" s="68"/>
      <c r="I128" s="68" t="s">
        <v>61</v>
      </c>
    </row>
    <row r="129" spans="1:9" ht="12.75" customHeight="1" thickBot="1">
      <c r="A129" s="97">
        <v>1</v>
      </c>
      <c r="B129" s="130"/>
      <c r="C129" s="69">
        <v>2</v>
      </c>
      <c r="D129" s="97">
        <v>3</v>
      </c>
      <c r="E129" s="130"/>
      <c r="F129" s="97">
        <v>4</v>
      </c>
      <c r="G129" s="130"/>
      <c r="H129" s="69">
        <v>5</v>
      </c>
      <c r="I129" s="69">
        <v>6</v>
      </c>
    </row>
    <row r="130" spans="1:9" ht="12.75">
      <c r="A130" s="17" t="s">
        <v>70</v>
      </c>
      <c r="B130" s="49"/>
      <c r="C130" s="4"/>
      <c r="D130" s="17"/>
      <c r="E130" s="49"/>
      <c r="F130" s="17"/>
      <c r="G130" s="49"/>
      <c r="H130" s="4"/>
      <c r="I130" s="4"/>
    </row>
    <row r="131" spans="1:9" ht="12.75">
      <c r="A131" s="18" t="s">
        <v>71</v>
      </c>
      <c r="B131" s="41"/>
      <c r="C131" s="5"/>
      <c r="D131" s="18"/>
      <c r="E131" s="41"/>
      <c r="F131" s="18"/>
      <c r="G131" s="41"/>
      <c r="H131" s="5"/>
      <c r="I131" s="5"/>
    </row>
    <row r="132" spans="1:9" ht="12.75">
      <c r="A132" s="18" t="s">
        <v>72</v>
      </c>
      <c r="B132" s="41"/>
      <c r="C132" s="5">
        <v>10</v>
      </c>
      <c r="D132" s="131">
        <v>36861.24</v>
      </c>
      <c r="E132" s="132"/>
      <c r="F132" s="133">
        <f>H39</f>
        <v>1661965.21</v>
      </c>
      <c r="G132" s="134"/>
      <c r="H132" s="70">
        <f>J121</f>
        <v>1606351.06</v>
      </c>
      <c r="I132" s="71">
        <f>D132+F132-H132</f>
        <v>92475.3899999999</v>
      </c>
    </row>
    <row r="133" spans="1:9" ht="12.75">
      <c r="A133" s="18" t="s">
        <v>73</v>
      </c>
      <c r="B133" s="41"/>
      <c r="C133" s="5"/>
      <c r="D133" s="135"/>
      <c r="E133" s="136"/>
      <c r="F133" s="135"/>
      <c r="G133" s="136"/>
      <c r="H133" s="5"/>
      <c r="I133" s="5"/>
    </row>
    <row r="134" spans="1:9" ht="13.5" thickBot="1">
      <c r="A134" s="67" t="s">
        <v>74</v>
      </c>
      <c r="B134" s="53"/>
      <c r="C134" s="68"/>
      <c r="D134" s="67"/>
      <c r="E134" s="53"/>
      <c r="F134" s="67"/>
      <c r="G134" s="53"/>
      <c r="H134" s="68"/>
      <c r="I134" s="68"/>
    </row>
    <row r="135" spans="1:10" ht="12.75">
      <c r="A135" s="32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32" t="s">
        <v>119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32" t="s">
        <v>120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32"/>
      <c r="B139" s="26"/>
      <c r="C139" s="26"/>
      <c r="D139" s="32"/>
      <c r="E139" s="26"/>
      <c r="F139" s="26"/>
      <c r="G139" s="26"/>
      <c r="H139" s="26"/>
      <c r="I139" s="26"/>
      <c r="J139" s="26"/>
    </row>
    <row r="140" spans="1:10" ht="12.75">
      <c r="A140" s="32" t="s">
        <v>151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32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.75">
      <c r="A142" s="32"/>
      <c r="B142" s="26"/>
      <c r="C142" s="26"/>
      <c r="D142" s="26"/>
      <c r="E142" s="26"/>
      <c r="F142" s="26"/>
      <c r="G142" s="26"/>
      <c r="H142" s="26"/>
      <c r="I142" s="26"/>
      <c r="J142" s="26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2" spans="3:8" ht="12.75">
      <c r="C182" s="11"/>
      <c r="D182" s="11"/>
      <c r="E182" s="11"/>
      <c r="F182" s="11"/>
      <c r="G182" s="11"/>
      <c r="H182" s="11"/>
    </row>
    <row r="187" spans="1:10" ht="12.75">
      <c r="A187" s="1"/>
      <c r="B187" s="1"/>
      <c r="C187" s="1"/>
      <c r="D187" s="1"/>
      <c r="E187" s="9"/>
      <c r="F187" s="9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2"/>
      <c r="F188" s="12"/>
      <c r="G188" s="137"/>
      <c r="H188" s="137"/>
      <c r="I188" s="137"/>
      <c r="J188" s="1"/>
    </row>
    <row r="189" spans="1:10" ht="12.75">
      <c r="A189" s="9"/>
      <c r="B189" s="1"/>
      <c r="C189" s="1"/>
      <c r="D189" s="1"/>
      <c r="E189" s="138"/>
      <c r="F189" s="138"/>
      <c r="G189" s="138"/>
      <c r="H189" s="138"/>
      <c r="I189" s="138"/>
      <c r="J189" s="1"/>
    </row>
    <row r="190" spans="1:10" ht="12.75">
      <c r="A190" s="7"/>
      <c r="B190" s="7"/>
      <c r="C190" s="7"/>
      <c r="D190" s="1"/>
      <c r="E190" s="137"/>
      <c r="F190" s="137"/>
      <c r="G190" s="139"/>
      <c r="H190" s="139"/>
      <c r="I190" s="139"/>
      <c r="J190" s="1"/>
    </row>
    <row r="191" spans="1:10" ht="12.75">
      <c r="A191" s="6"/>
      <c r="B191" s="6"/>
      <c r="C191" s="6"/>
      <c r="D191" s="1"/>
      <c r="E191" s="138"/>
      <c r="F191" s="138"/>
      <c r="G191" s="138"/>
      <c r="H191" s="138"/>
      <c r="I191" s="138"/>
      <c r="J191" s="1"/>
    </row>
    <row r="192" spans="1:10" ht="12.75">
      <c r="A192" s="6"/>
      <c r="B192" s="6"/>
      <c r="C192" s="6"/>
      <c r="D192" s="1"/>
      <c r="E192" s="138"/>
      <c r="F192" s="138"/>
      <c r="G192" s="138"/>
      <c r="H192" s="138"/>
      <c r="I192" s="138"/>
      <c r="J192" s="1"/>
    </row>
    <row r="193" spans="1:10" ht="12.75">
      <c r="A193" s="7"/>
      <c r="B193" s="7"/>
      <c r="C193" s="7"/>
      <c r="D193" s="9"/>
      <c r="E193" s="138"/>
      <c r="F193" s="138"/>
      <c r="G193" s="137"/>
      <c r="H193" s="137"/>
      <c r="I193" s="137"/>
      <c r="J193" s="1"/>
    </row>
    <row r="194" spans="1:10" ht="12.75">
      <c r="A194" s="6"/>
      <c r="B194" s="6"/>
      <c r="C194" s="6"/>
      <c r="D194" s="1"/>
      <c r="E194" s="137"/>
      <c r="F194" s="137"/>
      <c r="G194" s="137"/>
      <c r="H194" s="137"/>
      <c r="I194" s="137"/>
      <c r="J194" s="1"/>
    </row>
    <row r="195" spans="1:10" ht="12.75">
      <c r="A195" s="6"/>
      <c r="B195" s="6"/>
      <c r="C195" s="6"/>
      <c r="D195" s="1"/>
      <c r="E195" s="12"/>
      <c r="F195" s="12"/>
      <c r="G195" s="2"/>
      <c r="H195" s="2"/>
      <c r="I195" s="2"/>
      <c r="J195" s="1"/>
    </row>
    <row r="196" spans="1:10" ht="12.75">
      <c r="A196" s="6"/>
      <c r="B196" s="6"/>
      <c r="C196" s="6"/>
      <c r="D196" s="1"/>
      <c r="E196" s="138"/>
      <c r="F196" s="138"/>
      <c r="G196" s="138"/>
      <c r="H196" s="138"/>
      <c r="I196" s="138"/>
      <c r="J196" s="1"/>
    </row>
    <row r="197" spans="1:10" ht="12.75">
      <c r="A197" s="6"/>
      <c r="B197" s="6"/>
      <c r="C197" s="6"/>
      <c r="D197" s="1"/>
      <c r="E197" s="138"/>
      <c r="F197" s="138"/>
      <c r="G197" s="140"/>
      <c r="H197" s="140"/>
      <c r="I197" s="140"/>
      <c r="J197" s="1"/>
    </row>
    <row r="198" spans="1:10" ht="12.75">
      <c r="A198" s="7"/>
      <c r="B198" s="7"/>
      <c r="C198" s="7"/>
      <c r="D198" s="9"/>
      <c r="E198" s="137"/>
      <c r="F198" s="137"/>
      <c r="G198" s="137"/>
      <c r="H198" s="137"/>
      <c r="I198" s="137"/>
      <c r="J198" s="1"/>
    </row>
    <row r="199" spans="1:10" ht="12.75">
      <c r="A199" s="6"/>
      <c r="B199" s="6"/>
      <c r="C199" s="6"/>
      <c r="D199" s="1"/>
      <c r="E199" s="137"/>
      <c r="F199" s="137"/>
      <c r="G199" s="138"/>
      <c r="H199" s="138"/>
      <c r="I199" s="138"/>
      <c r="J199" s="1"/>
    </row>
    <row r="200" spans="1:10" ht="12.75">
      <c r="A200" s="6"/>
      <c r="B200" s="6"/>
      <c r="C200" s="6"/>
      <c r="D200" s="1"/>
      <c r="E200" s="137"/>
      <c r="F200" s="137"/>
      <c r="G200" s="138"/>
      <c r="H200" s="138"/>
      <c r="I200" s="138"/>
      <c r="J200" s="1"/>
    </row>
    <row r="201" spans="1:10" ht="12.75">
      <c r="A201" s="6"/>
      <c r="B201" s="6"/>
      <c r="C201" s="6"/>
      <c r="D201" s="1"/>
      <c r="E201" s="12"/>
      <c r="F201" s="12"/>
      <c r="G201" s="138"/>
      <c r="H201" s="138"/>
      <c r="I201" s="138"/>
      <c r="J201" s="1"/>
    </row>
    <row r="202" spans="1:10" ht="12.75">
      <c r="A202" s="7"/>
      <c r="B202" s="6"/>
      <c r="C202" s="6"/>
      <c r="D202" s="1"/>
      <c r="E202" s="137"/>
      <c r="F202" s="137"/>
      <c r="G202" s="139"/>
      <c r="H202" s="139"/>
      <c r="I202" s="139"/>
      <c r="J202" s="1"/>
    </row>
    <row r="203" spans="1:10" ht="12.75">
      <c r="A203" s="6"/>
      <c r="B203" s="7"/>
      <c r="C203" s="7"/>
      <c r="D203" s="1"/>
      <c r="E203" s="137"/>
      <c r="F203" s="137"/>
      <c r="G203" s="137"/>
      <c r="H203" s="137"/>
      <c r="I203" s="137"/>
      <c r="J203" s="1"/>
    </row>
    <row r="204" spans="1:10" ht="12.75">
      <c r="A204" s="6"/>
      <c r="B204" s="7"/>
      <c r="C204" s="7"/>
      <c r="D204" s="1"/>
      <c r="E204" s="137"/>
      <c r="F204" s="137"/>
      <c r="G204" s="137"/>
      <c r="H204" s="137"/>
      <c r="I204" s="137"/>
      <c r="J204" s="1"/>
    </row>
    <row r="205" spans="1:10" ht="12.75">
      <c r="A205" s="6"/>
      <c r="B205" s="7"/>
      <c r="C205" s="7"/>
      <c r="D205" s="1"/>
      <c r="E205" s="137"/>
      <c r="F205" s="137"/>
      <c r="G205" s="137"/>
      <c r="H205" s="137"/>
      <c r="I205" s="137"/>
      <c r="J205" s="1"/>
    </row>
    <row r="206" spans="1:10" ht="12.75">
      <c r="A206" s="6"/>
      <c r="B206" s="6"/>
      <c r="C206" s="6"/>
      <c r="D206" s="1"/>
      <c r="E206" s="137"/>
      <c r="F206" s="137"/>
      <c r="G206" s="137"/>
      <c r="H206" s="137"/>
      <c r="I206" s="137"/>
      <c r="J206" s="1"/>
    </row>
    <row r="207" spans="1:10" ht="12.75">
      <c r="A207" s="7"/>
      <c r="B207" s="6"/>
      <c r="C207" s="6"/>
      <c r="D207" s="1"/>
      <c r="E207" s="137"/>
      <c r="F207" s="137"/>
      <c r="G207" s="137"/>
      <c r="H207" s="137"/>
      <c r="I207" s="137"/>
      <c r="J207" s="1"/>
    </row>
    <row r="208" spans="1:10" ht="12.75">
      <c r="A208" s="7"/>
      <c r="B208" s="1"/>
      <c r="C208" s="1"/>
      <c r="D208" s="1"/>
      <c r="E208" s="137"/>
      <c r="F208" s="137"/>
      <c r="G208" s="137"/>
      <c r="H208" s="137"/>
      <c r="I208" s="137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9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8"/>
      <c r="I211" s="8"/>
      <c r="J211" s="8"/>
    </row>
    <row r="212" spans="1:10" ht="12.75">
      <c r="A212" s="1"/>
      <c r="B212" s="1"/>
      <c r="C212" s="1"/>
      <c r="D212" s="1"/>
      <c r="E212" s="1"/>
      <c r="F212" s="1"/>
      <c r="G212" s="8"/>
      <c r="H212" s="8"/>
      <c r="I212" s="8"/>
      <c r="J212" s="8"/>
    </row>
    <row r="213" spans="1:10" ht="12.75">
      <c r="A213" s="1"/>
      <c r="B213" s="1"/>
      <c r="C213" s="1"/>
      <c r="D213" s="1"/>
      <c r="E213" s="1"/>
      <c r="F213" s="1"/>
      <c r="G213" s="8"/>
      <c r="H213" s="8"/>
      <c r="I213" s="8"/>
      <c r="J213" s="1"/>
    </row>
    <row r="214" spans="1:10" ht="12.75">
      <c r="A214" s="1"/>
      <c r="B214" s="1"/>
      <c r="C214" s="1"/>
      <c r="D214" s="1"/>
      <c r="E214" s="1"/>
      <c r="F214" s="1"/>
      <c r="G214" s="8"/>
      <c r="H214" s="8"/>
      <c r="I214" s="8"/>
      <c r="J214" s="1"/>
    </row>
    <row r="215" spans="1:10" ht="12.75">
      <c r="A215" s="1"/>
      <c r="B215" s="1"/>
      <c r="C215" s="1"/>
      <c r="D215" s="1"/>
      <c r="E215" s="1"/>
      <c r="F215" s="1"/>
      <c r="G215" s="8"/>
      <c r="H215" s="8"/>
      <c r="I215" s="8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9"/>
      <c r="B217" s="7"/>
      <c r="C217" s="7"/>
      <c r="D217" s="7"/>
      <c r="E217" s="7"/>
      <c r="F217" s="9"/>
      <c r="G217" s="1"/>
      <c r="H217" s="1"/>
      <c r="I217" s="1"/>
      <c r="J217" s="1"/>
    </row>
    <row r="218" spans="1:10" ht="12.75">
      <c r="A218" s="1"/>
      <c r="B218" s="7"/>
      <c r="C218" s="7"/>
      <c r="D218" s="7"/>
      <c r="E218" s="7"/>
      <c r="F218" s="9"/>
      <c r="G218" s="1"/>
      <c r="H218" s="1"/>
      <c r="I218" s="1"/>
      <c r="J218" s="1"/>
    </row>
    <row r="219" spans="1:10" ht="12.75">
      <c r="A219" s="1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1"/>
      <c r="H221" s="1"/>
      <c r="I221" s="1"/>
      <c r="J221" s="1"/>
    </row>
    <row r="222" spans="1:10" ht="12.75">
      <c r="A222" s="1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1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1"/>
      <c r="H225" s="1"/>
      <c r="I225" s="1"/>
      <c r="J225" s="1"/>
    </row>
    <row r="226" spans="1:10" ht="12.75">
      <c r="A226" s="1"/>
      <c r="B226" s="7"/>
      <c r="C226" s="7"/>
      <c r="D226" s="7"/>
      <c r="E226" s="7"/>
      <c r="F226" s="9"/>
      <c r="G226" s="9"/>
      <c r="H226" s="9"/>
      <c r="I226" s="9"/>
      <c r="J226" s="9"/>
    </row>
    <row r="227" spans="1:10" ht="12.75">
      <c r="A227" s="9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1"/>
      <c r="H228" s="1"/>
      <c r="I228" s="1"/>
      <c r="J228" s="1"/>
    </row>
    <row r="229" spans="1:10" ht="12.75">
      <c r="A229" s="1"/>
      <c r="B229" s="7"/>
      <c r="C229" s="7"/>
      <c r="D229" s="7"/>
      <c r="E229" s="7"/>
      <c r="F229" s="9"/>
      <c r="G229" s="9"/>
      <c r="H229" s="9"/>
      <c r="I229" s="9"/>
      <c r="J229" s="9"/>
    </row>
    <row r="230" spans="1:10" ht="12.75">
      <c r="A230" s="9"/>
      <c r="B230" s="7"/>
      <c r="C230" s="7"/>
      <c r="D230" s="7"/>
      <c r="E230" s="7"/>
      <c r="F230" s="9"/>
      <c r="G230" s="9"/>
      <c r="H230" s="9"/>
      <c r="I230" s="9"/>
      <c r="J230" s="9"/>
    </row>
    <row r="231" spans="1:10" ht="12.75">
      <c r="A231" s="9"/>
      <c r="B231" s="7"/>
      <c r="C231" s="7"/>
      <c r="D231" s="7"/>
      <c r="E231" s="7"/>
      <c r="F231" s="9"/>
      <c r="G231" s="9"/>
      <c r="H231" s="9"/>
      <c r="I231" s="9"/>
      <c r="J231" s="9"/>
    </row>
    <row r="232" spans="1:10" ht="12.75">
      <c r="A232" s="9"/>
      <c r="B232" s="7"/>
      <c r="C232" s="7"/>
      <c r="D232" s="7"/>
      <c r="E232" s="7"/>
      <c r="F232" s="9"/>
      <c r="G232" s="1"/>
      <c r="H232" s="1"/>
      <c r="I232" s="1"/>
      <c r="J232" s="1"/>
    </row>
    <row r="233" spans="1:10" ht="12.75">
      <c r="A233" s="1"/>
      <c r="B233" s="7"/>
      <c r="C233" s="7"/>
      <c r="D233" s="7"/>
      <c r="E233" s="7"/>
      <c r="F233" s="9"/>
      <c r="G233" s="1"/>
      <c r="H233" s="1"/>
      <c r="I233" s="1"/>
      <c r="J233" s="1"/>
    </row>
    <row r="234" spans="1:10" ht="12.75">
      <c r="A234" s="1"/>
      <c r="B234" s="7"/>
      <c r="C234" s="7"/>
      <c r="D234" s="7"/>
      <c r="E234" s="7"/>
      <c r="F234" s="9"/>
      <c r="G234" s="1"/>
      <c r="H234" s="1"/>
      <c r="I234" s="1"/>
      <c r="J234" s="1"/>
    </row>
    <row r="235" spans="1:10" ht="12.75">
      <c r="A235" s="1"/>
      <c r="B235" s="7"/>
      <c r="C235" s="7"/>
      <c r="D235" s="7"/>
      <c r="E235" s="7"/>
      <c r="F235" s="9"/>
      <c r="G235" s="9"/>
      <c r="H235" s="9"/>
      <c r="I235" s="9"/>
      <c r="J235" s="9"/>
    </row>
    <row r="236" spans="1:10" ht="12.75">
      <c r="A236" s="9"/>
      <c r="B236" s="7"/>
      <c r="C236" s="7"/>
      <c r="D236" s="7"/>
      <c r="E236" s="7"/>
      <c r="F236" s="9"/>
      <c r="G236" s="1"/>
      <c r="H236" s="1"/>
      <c r="I236" s="1"/>
      <c r="J236" s="1"/>
    </row>
    <row r="237" spans="1:10" ht="12.75">
      <c r="A237" s="1"/>
      <c r="B237" s="7"/>
      <c r="C237" s="7"/>
      <c r="D237" s="7"/>
      <c r="E237" s="7"/>
      <c r="F237" s="9"/>
      <c r="G237" s="1"/>
      <c r="H237" s="1"/>
      <c r="I237" s="1"/>
      <c r="J237" s="1"/>
    </row>
    <row r="238" spans="1:10" ht="12.75">
      <c r="A238" s="1"/>
      <c r="B238" s="7"/>
      <c r="C238" s="7"/>
      <c r="D238" s="7"/>
      <c r="E238" s="7"/>
      <c r="F238" s="9"/>
      <c r="G238" s="1"/>
      <c r="H238" s="1"/>
      <c r="I238" s="1"/>
      <c r="J238" s="1"/>
    </row>
    <row r="239" spans="1:10" ht="12.75">
      <c r="A239" s="1"/>
      <c r="B239" s="7"/>
      <c r="C239" s="7"/>
      <c r="D239" s="7"/>
      <c r="E239" s="7"/>
      <c r="F239" s="9"/>
      <c r="G239" s="9"/>
      <c r="H239" s="9"/>
      <c r="I239" s="9"/>
      <c r="J239" s="9"/>
    </row>
    <row r="240" spans="1:10" ht="12.75">
      <c r="A240" s="9"/>
      <c r="B240" s="7"/>
      <c r="C240" s="7"/>
      <c r="D240" s="7"/>
      <c r="E240" s="7"/>
      <c r="F240" s="9"/>
      <c r="G240" s="9"/>
      <c r="H240" s="9"/>
      <c r="I240" s="15"/>
      <c r="J240" s="14"/>
    </row>
    <row r="241" spans="1:10" ht="12.75">
      <c r="A241" s="1"/>
      <c r="B241" s="7"/>
      <c r="C241" s="7"/>
      <c r="D241" s="7"/>
      <c r="E241" s="7"/>
      <c r="F241" s="9"/>
      <c r="G241" s="9"/>
      <c r="H241" s="9"/>
      <c r="I241" s="16"/>
      <c r="J241" s="9"/>
    </row>
    <row r="242" spans="1:10" ht="12.75">
      <c r="A242" s="9"/>
      <c r="B242" s="7"/>
      <c r="C242" s="7"/>
      <c r="D242" s="7"/>
      <c r="E242" s="7"/>
      <c r="F242" s="9"/>
      <c r="G242" s="1"/>
      <c r="H242" s="1"/>
      <c r="I242" s="1"/>
      <c r="J242" s="1"/>
    </row>
    <row r="243" spans="1:10" ht="12.75">
      <c r="A243" s="1"/>
      <c r="B243" s="7"/>
      <c r="C243" s="7"/>
      <c r="D243" s="7"/>
      <c r="E243" s="7"/>
      <c r="F243" s="9"/>
      <c r="G243" s="1"/>
      <c r="H243" s="1"/>
      <c r="I243" s="1"/>
      <c r="J243" s="1"/>
    </row>
    <row r="244" spans="1:10" ht="12.75">
      <c r="A244" s="1"/>
      <c r="B244" s="7"/>
      <c r="C244" s="7"/>
      <c r="D244" s="7"/>
      <c r="E244" s="7"/>
      <c r="F244" s="9"/>
      <c r="G244" s="1"/>
      <c r="H244" s="1"/>
      <c r="I244" s="1"/>
      <c r="J244" s="1"/>
    </row>
    <row r="245" spans="1:10" ht="12.75">
      <c r="A245" s="1"/>
      <c r="B245" s="7"/>
      <c r="C245" s="7"/>
      <c r="D245" s="7"/>
      <c r="E245" s="7"/>
      <c r="F245" s="9"/>
      <c r="G245" s="1"/>
      <c r="H245" s="1"/>
      <c r="I245" s="1"/>
      <c r="J245" s="1"/>
    </row>
    <row r="246" spans="1:10" ht="12.75">
      <c r="A246" s="1"/>
      <c r="B246" s="7"/>
      <c r="C246" s="7"/>
      <c r="D246" s="7"/>
      <c r="E246" s="7"/>
      <c r="F246" s="9"/>
      <c r="G246" s="1"/>
      <c r="H246" s="1"/>
      <c r="I246" s="1"/>
      <c r="J246" s="1"/>
    </row>
    <row r="247" spans="1:10" ht="12.75">
      <c r="A247" s="1"/>
      <c r="B247" s="7"/>
      <c r="C247" s="7"/>
      <c r="D247" s="7"/>
      <c r="E247" s="7"/>
      <c r="F247" s="9"/>
      <c r="G247" s="9"/>
      <c r="H247" s="9"/>
      <c r="I247" s="9"/>
      <c r="J247" s="9"/>
    </row>
    <row r="248" spans="1:10" ht="12.75">
      <c r="A248" s="9"/>
      <c r="B248" s="7"/>
      <c r="C248" s="7"/>
      <c r="D248" s="7"/>
      <c r="E248" s="7"/>
      <c r="F248" s="9"/>
      <c r="G248" s="1"/>
      <c r="H248" s="1"/>
      <c r="I248" s="1"/>
      <c r="J248" s="1"/>
    </row>
    <row r="249" spans="1:10" ht="12.75">
      <c r="A249" s="1"/>
      <c r="B249" s="7"/>
      <c r="C249" s="7"/>
      <c r="D249" s="7"/>
      <c r="E249" s="7"/>
      <c r="F249" s="9"/>
      <c r="G249" s="1"/>
      <c r="H249" s="1"/>
      <c r="I249" s="1"/>
      <c r="J249" s="1"/>
    </row>
    <row r="250" spans="1:10" ht="12.75">
      <c r="A250" s="1"/>
      <c r="B250" s="7"/>
      <c r="C250" s="7"/>
      <c r="D250" s="7"/>
      <c r="E250" s="7"/>
      <c r="F250" s="9"/>
      <c r="G250" s="1"/>
      <c r="H250" s="1"/>
      <c r="I250" s="1"/>
      <c r="J250" s="1"/>
    </row>
    <row r="251" spans="1:10" ht="12.75">
      <c r="A251" s="1"/>
      <c r="B251" s="7"/>
      <c r="C251" s="7"/>
      <c r="D251" s="7"/>
      <c r="E251" s="7"/>
      <c r="F251" s="9"/>
      <c r="G251" s="1"/>
      <c r="H251" s="1"/>
      <c r="I251" s="1"/>
      <c r="J251" s="1"/>
    </row>
    <row r="252" spans="1:10" ht="12.75">
      <c r="A252" s="1"/>
      <c r="B252" s="7"/>
      <c r="C252" s="7"/>
      <c r="D252" s="7"/>
      <c r="E252" s="7"/>
      <c r="F252" s="9"/>
      <c r="G252" s="1"/>
      <c r="H252" s="1"/>
      <c r="I252" s="1"/>
      <c r="J252" s="1"/>
    </row>
    <row r="253" spans="1:10" ht="12.75">
      <c r="A253" s="1"/>
      <c r="B253" s="7"/>
      <c r="C253" s="7"/>
      <c r="D253" s="7"/>
      <c r="E253" s="7"/>
      <c r="F253" s="9"/>
      <c r="G253" s="9"/>
      <c r="H253" s="9"/>
      <c r="I253" s="9"/>
      <c r="J253" s="9"/>
    </row>
    <row r="254" spans="1:10" ht="12.75">
      <c r="A254" s="9"/>
      <c r="B254" s="7"/>
      <c r="C254" s="7"/>
      <c r="D254" s="7"/>
      <c r="E254" s="7"/>
      <c r="F254" s="9"/>
      <c r="G254" s="1"/>
      <c r="H254" s="1"/>
      <c r="I254" s="1"/>
      <c r="J254" s="1"/>
    </row>
    <row r="255" spans="1:10" ht="12.75">
      <c r="A255" s="9"/>
      <c r="B255" s="7"/>
      <c r="C255" s="7"/>
      <c r="D255" s="7"/>
      <c r="E255" s="7"/>
      <c r="F255" s="9"/>
      <c r="G255" s="1"/>
      <c r="H255" s="1"/>
      <c r="I255" s="1"/>
      <c r="J255" s="1"/>
    </row>
    <row r="256" spans="1:10" ht="12.75">
      <c r="A256" s="1"/>
      <c r="B256" s="7"/>
      <c r="C256" s="7"/>
      <c r="D256" s="7"/>
      <c r="E256" s="7"/>
      <c r="F256" s="9"/>
      <c r="G256" s="1"/>
      <c r="H256" s="1"/>
      <c r="I256" s="1"/>
      <c r="J256" s="1"/>
    </row>
    <row r="257" spans="1:10" ht="12.75">
      <c r="A257" s="1"/>
      <c r="B257" s="7"/>
      <c r="C257" s="7"/>
      <c r="D257" s="7"/>
      <c r="E257" s="7"/>
      <c r="F257" s="9"/>
      <c r="G257" s="1"/>
      <c r="H257" s="1"/>
      <c r="I257" s="1"/>
      <c r="J257" s="1"/>
    </row>
    <row r="258" spans="1:10" ht="12.75">
      <c r="A258" s="1"/>
      <c r="B258" s="7"/>
      <c r="C258" s="7"/>
      <c r="D258" s="7"/>
      <c r="E258" s="7"/>
      <c r="F258" s="9"/>
      <c r="G258" s="1"/>
      <c r="H258" s="1"/>
      <c r="I258" s="1"/>
      <c r="J258" s="1"/>
    </row>
    <row r="259" spans="1:10" ht="12.75">
      <c r="A259" s="1"/>
      <c r="B259" s="7"/>
      <c r="C259" s="7"/>
      <c r="D259" s="7"/>
      <c r="E259" s="7"/>
      <c r="F259" s="9"/>
      <c r="G259" s="1"/>
      <c r="H259" s="1"/>
      <c r="I259" s="1"/>
      <c r="J259" s="1"/>
    </row>
    <row r="260" spans="1:10" ht="12.75">
      <c r="A260" s="1"/>
      <c r="B260" s="7"/>
      <c r="C260" s="7"/>
      <c r="D260" s="7"/>
      <c r="E260" s="7"/>
      <c r="F260" s="9"/>
      <c r="G260" s="9"/>
      <c r="H260" s="9"/>
      <c r="I260" s="9"/>
      <c r="J260" s="9"/>
    </row>
    <row r="261" spans="1:10" ht="12.75">
      <c r="A261" s="9"/>
      <c r="B261" s="7"/>
      <c r="C261" s="7"/>
      <c r="D261" s="7"/>
      <c r="E261" s="7"/>
      <c r="F261" s="9"/>
      <c r="G261" s="1"/>
      <c r="H261" s="1"/>
      <c r="I261" s="1"/>
      <c r="J261" s="1"/>
    </row>
    <row r="262" spans="1:10" ht="12.75">
      <c r="A262" s="1"/>
      <c r="B262" s="7"/>
      <c r="C262" s="7"/>
      <c r="D262" s="7"/>
      <c r="E262" s="7"/>
      <c r="F262" s="9"/>
      <c r="G262" s="1"/>
      <c r="H262" s="1"/>
      <c r="I262" s="1"/>
      <c r="J262" s="1"/>
    </row>
    <row r="263" spans="1:10" ht="12.75">
      <c r="A263" s="1"/>
      <c r="B263" s="7"/>
      <c r="C263" s="7"/>
      <c r="D263" s="7"/>
      <c r="E263" s="7"/>
      <c r="F263" s="9"/>
      <c r="G263" s="9"/>
      <c r="H263" s="9"/>
      <c r="I263" s="9"/>
      <c r="J263" s="9"/>
    </row>
    <row r="264" spans="1:10" ht="12.75">
      <c r="A264" s="9"/>
      <c r="B264" s="7"/>
      <c r="C264" s="7"/>
      <c r="D264" s="7"/>
      <c r="E264" s="7"/>
      <c r="F264" s="9"/>
      <c r="G264" s="1"/>
      <c r="H264" s="1"/>
      <c r="I264" s="1"/>
      <c r="J264" s="1"/>
    </row>
    <row r="265" spans="1:10" ht="12.75">
      <c r="A265" s="1"/>
      <c r="B265" s="7"/>
      <c r="C265" s="7"/>
      <c r="D265" s="7"/>
      <c r="E265" s="7"/>
      <c r="F265" s="9"/>
      <c r="G265" s="1"/>
      <c r="H265" s="1"/>
      <c r="I265" s="1"/>
      <c r="J265" s="1"/>
    </row>
    <row r="266" spans="1:10" ht="12.75">
      <c r="A266" s="1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13"/>
      <c r="J267" s="9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1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38"/>
      <c r="B276" s="138"/>
      <c r="C276" s="2"/>
      <c r="D276" s="138"/>
      <c r="E276" s="138"/>
      <c r="F276" s="138"/>
      <c r="G276" s="138"/>
      <c r="H276" s="2"/>
      <c r="I276" s="2"/>
      <c r="J276" s="2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37"/>
      <c r="E279" s="137"/>
      <c r="F279" s="137"/>
      <c r="G279" s="137"/>
      <c r="H279" s="12"/>
      <c r="I279" s="9"/>
      <c r="J279" s="9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</sheetData>
  <sheetProtection/>
  <mergeCells count="81">
    <mergeCell ref="E14:F14"/>
    <mergeCell ref="E15:F15"/>
    <mergeCell ref="A16:D16"/>
    <mergeCell ref="E17:F17"/>
    <mergeCell ref="E18:F18"/>
    <mergeCell ref="E19:F19"/>
    <mergeCell ref="E20:F20"/>
    <mergeCell ref="E21:F21"/>
    <mergeCell ref="E22:F22"/>
    <mergeCell ref="A23:D23"/>
    <mergeCell ref="E23:F23"/>
    <mergeCell ref="E24:F24"/>
    <mergeCell ref="E25:F25"/>
    <mergeCell ref="E26:F26"/>
    <mergeCell ref="E27:F27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E33:F33"/>
    <mergeCell ref="E34:F34"/>
    <mergeCell ref="E35:F35"/>
    <mergeCell ref="E36:F36"/>
    <mergeCell ref="E37:F37"/>
    <mergeCell ref="E38:F38"/>
    <mergeCell ref="E39:F39"/>
    <mergeCell ref="A129:B129"/>
    <mergeCell ref="D129:E129"/>
    <mergeCell ref="F129:G129"/>
    <mergeCell ref="D132:E132"/>
    <mergeCell ref="F132:G132"/>
    <mergeCell ref="D133:E133"/>
    <mergeCell ref="F133:G133"/>
    <mergeCell ref="G188:I188"/>
    <mergeCell ref="E189:F189"/>
    <mergeCell ref="G189:I189"/>
    <mergeCell ref="E190:F190"/>
    <mergeCell ref="G190:I190"/>
    <mergeCell ref="E191:F191"/>
    <mergeCell ref="G191:I191"/>
    <mergeCell ref="E192:F192"/>
    <mergeCell ref="G192:I192"/>
    <mergeCell ref="E193:F193"/>
    <mergeCell ref="G193:I193"/>
    <mergeCell ref="E194:F194"/>
    <mergeCell ref="G194:I194"/>
    <mergeCell ref="E196:F196"/>
    <mergeCell ref="G196:I196"/>
    <mergeCell ref="E197:F197"/>
    <mergeCell ref="G197:I197"/>
    <mergeCell ref="E198:F198"/>
    <mergeCell ref="G198:I198"/>
    <mergeCell ref="E199:F199"/>
    <mergeCell ref="G199:I199"/>
    <mergeCell ref="E200:F200"/>
    <mergeCell ref="G200:I200"/>
    <mergeCell ref="G201:I201"/>
    <mergeCell ref="E202:F202"/>
    <mergeCell ref="G202:I202"/>
    <mergeCell ref="E203:F203"/>
    <mergeCell ref="G203:I203"/>
    <mergeCell ref="E204:F204"/>
    <mergeCell ref="G204:I204"/>
    <mergeCell ref="E205:F205"/>
    <mergeCell ref="G205:I205"/>
    <mergeCell ref="E206:F206"/>
    <mergeCell ref="G206:I206"/>
    <mergeCell ref="E207:F207"/>
    <mergeCell ref="G207:I207"/>
    <mergeCell ref="E208:F208"/>
    <mergeCell ref="G208:I208"/>
    <mergeCell ref="A276:B276"/>
    <mergeCell ref="D276:E276"/>
    <mergeCell ref="F276:G276"/>
    <mergeCell ref="D279:E279"/>
    <mergeCell ref="F279:G279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2016-01-21T12:36:57Z</cp:lastPrinted>
  <dcterms:created xsi:type="dcterms:W3CDTF">2009-03-17T20:54:34Z</dcterms:created>
  <dcterms:modified xsi:type="dcterms:W3CDTF">2016-04-15T07:46:26Z</dcterms:modified>
  <cp:category/>
  <cp:version/>
  <cp:contentType/>
  <cp:contentStatus/>
</cp:coreProperties>
</file>