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<sst xmlns="http://schemas.openxmlformats.org/spreadsheetml/2006/main" count="175" uniqueCount="130">
  <si>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</si>
  <si>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</si>
  <si>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r>
      <t xml:space="preserve">                    Учреждение____________Администрация </t>
    </r>
    <r>
      <rPr>
        <b/>
        <u val="single"/>
        <sz val="9"/>
        <rFont val="Arial Cyr"/>
        <family val="2"/>
      </rPr>
      <t>МО СП"село Нижний Чирюрт"</t>
    </r>
    <r>
      <rPr>
        <u val="single"/>
        <sz val="9"/>
        <rFont val="Arial Cyr"/>
        <family val="2"/>
      </rPr>
      <t>_________</t>
    </r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</si>
  <si>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</si>
  <si>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</si>
  <si>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</si>
  <si>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</si>
  <si>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Наименование кода доходов</t>
  </si>
  <si>
    <t xml:space="preserve">           План</t>
  </si>
  <si>
    <t>Уточн.план</t>
  </si>
  <si>
    <t xml:space="preserve">Фактически </t>
  </si>
  <si>
    <t xml:space="preserve">Налоги </t>
  </si>
  <si>
    <t>18210102010011000110 подох.налог</t>
  </si>
  <si>
    <t>18210102020011000110</t>
  </si>
  <si>
    <t>182101020100011000110 подох.налог</t>
  </si>
  <si>
    <t>18210503000011000110</t>
  </si>
  <si>
    <t>18210503000014000110</t>
  </si>
  <si>
    <t>18210500000000000110   Един. сельхоз. налог</t>
  </si>
  <si>
    <t>18210601030101000110   налог на имущество</t>
  </si>
  <si>
    <t>18210606033101000110   зем.налог с организ.</t>
  </si>
  <si>
    <t>18210606033102100110 пеня с зем.налога орган</t>
  </si>
  <si>
    <t>18210606043101000110   зем.налог с физич.лиц.</t>
  </si>
  <si>
    <t xml:space="preserve">18210606043102100110  </t>
  </si>
  <si>
    <t>Пеня с зем.налог физ.лиц</t>
  </si>
  <si>
    <t>18210600000000000000   зем.нал.   Итого</t>
  </si>
  <si>
    <t xml:space="preserve">18211105010100000120 аренда  </t>
  </si>
  <si>
    <t>00111105025100000120</t>
  </si>
  <si>
    <t>аренда Итого:</t>
  </si>
  <si>
    <t>00111406025100000430 Доход от продажи зем.участ</t>
  </si>
  <si>
    <t>00111701050100000180 невыясненые</t>
  </si>
  <si>
    <t>00111607090100000140 Штрафы</t>
  </si>
  <si>
    <t>00111702020100000180 Зона затопл.</t>
  </si>
  <si>
    <t>Итого:</t>
  </si>
  <si>
    <t>00120215001100000150   дотация</t>
  </si>
  <si>
    <t>00120215009100000150 иные дотации</t>
  </si>
  <si>
    <t>00120235118100000150   субвен.ВУС</t>
  </si>
  <si>
    <t>00120229999100000150  субсидии бюджетам сель.</t>
  </si>
  <si>
    <t>00120235930100000150   субвен.ЗАГС</t>
  </si>
  <si>
    <t>00120230024100000150 субвенции на передан.полномочия</t>
  </si>
  <si>
    <t>Всего:</t>
  </si>
  <si>
    <t>2.   Р А С Х О Д Ы</t>
  </si>
  <si>
    <t xml:space="preserve">Наименование видов </t>
  </si>
  <si>
    <t>профинанси-</t>
  </si>
  <si>
    <t xml:space="preserve">кассовые </t>
  </si>
  <si>
    <t xml:space="preserve">расходов и статей  </t>
  </si>
  <si>
    <t>по</t>
  </si>
  <si>
    <t>Уточненный</t>
  </si>
  <si>
    <t>рованно</t>
  </si>
  <si>
    <t>расходы</t>
  </si>
  <si>
    <t>эконом.классиф. расхо</t>
  </si>
  <si>
    <t>ФКР</t>
  </si>
  <si>
    <t>ППП</t>
  </si>
  <si>
    <t>КЦСР</t>
  </si>
  <si>
    <t>КВР</t>
  </si>
  <si>
    <t xml:space="preserve">План на </t>
  </si>
  <si>
    <t>план</t>
  </si>
  <si>
    <t>дов</t>
  </si>
  <si>
    <t>отч.</t>
  </si>
  <si>
    <t>период</t>
  </si>
  <si>
    <t>Глава администрации</t>
  </si>
  <si>
    <t>001</t>
  </si>
  <si>
    <t>0102</t>
  </si>
  <si>
    <t>8810020000</t>
  </si>
  <si>
    <t>121</t>
  </si>
  <si>
    <t>211</t>
  </si>
  <si>
    <t>129</t>
  </si>
  <si>
    <t>213</t>
  </si>
  <si>
    <t>Администрация</t>
  </si>
  <si>
    <t>0104</t>
  </si>
  <si>
    <t>8830020000</t>
  </si>
  <si>
    <t>244</t>
  </si>
  <si>
    <t>247</t>
  </si>
  <si>
    <t>852</t>
  </si>
  <si>
    <t>853</t>
  </si>
  <si>
    <t>Резервный фонд</t>
  </si>
  <si>
    <t>0111</t>
  </si>
  <si>
    <t>9990020680</t>
  </si>
  <si>
    <t>870</t>
  </si>
  <si>
    <t>Выборы</t>
  </si>
  <si>
    <t>0107</t>
  </si>
  <si>
    <t>9900010050</t>
  </si>
  <si>
    <t>Прочие расходы</t>
  </si>
  <si>
    <t>0113</t>
  </si>
  <si>
    <t>9960000590</t>
  </si>
  <si>
    <t>111</t>
  </si>
  <si>
    <t>119</t>
  </si>
  <si>
    <t>Культура СДК</t>
  </si>
  <si>
    <t>0801</t>
  </si>
  <si>
    <t>2020100590</t>
  </si>
  <si>
    <t>Ком.хоз.Благоустройство</t>
  </si>
  <si>
    <t>0503</t>
  </si>
  <si>
    <t>9997000590</t>
  </si>
  <si>
    <t>1480000180</t>
  </si>
  <si>
    <t>Ремонт дорог</t>
  </si>
  <si>
    <t>0409</t>
  </si>
  <si>
    <t>9990041120</t>
  </si>
  <si>
    <t>ВУС</t>
  </si>
  <si>
    <t>0203</t>
  </si>
  <si>
    <t>9980051180</t>
  </si>
  <si>
    <t xml:space="preserve">разграниечение земель </t>
  </si>
  <si>
    <t>0412</t>
  </si>
  <si>
    <t>итого:</t>
  </si>
  <si>
    <t>Коммунальное хоз-во</t>
  </si>
  <si>
    <t>0502</t>
  </si>
  <si>
    <t>2610160010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</si>
  <si>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</si>
  <si>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</si>
  <si>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Наименование </t>
  </si>
  <si>
    <t>Код</t>
  </si>
  <si>
    <t>Остаток на</t>
  </si>
  <si>
    <t>Профинансировано</t>
  </si>
  <si>
    <t xml:space="preserve">Кассовые </t>
  </si>
  <si>
    <t xml:space="preserve">Остаток на </t>
  </si>
  <si>
    <t>текущего счета</t>
  </si>
  <si>
    <t>строки</t>
  </si>
  <si>
    <t>начало года</t>
  </si>
  <si>
    <t xml:space="preserve">конец </t>
  </si>
  <si>
    <t>отчетного</t>
  </si>
  <si>
    <t>периода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</si>
  <si>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</si>
  <si>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</si>
  <si>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</si>
  <si>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</si>
  <si>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</si>
  <si>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 xml:space="preserve">Глава МО СП                      ______________________               </t>
  </si>
  <si>
    <t>З.А Абдулазизов</t>
  </si>
  <si>
    <t xml:space="preserve">Главный бухгалтер           ______________________               </t>
  </si>
  <si>
    <t>Б.К. Гаджиева</t>
  </si>
  <si>
    <t>на  01.10.2021г</t>
  </si>
  <si>
    <t xml:space="preserve"> "05.10.2021г."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</si>
</sst>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000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u val="single"/>
      <sz val="9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.2"/>
      <color indexed="12"/>
      <name val="Arial Cyr"/>
      <family val="2"/>
    </font>
    <font>
      <u val="single"/>
      <sz val="11.2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.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9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2" fontId="5" fillId="0" borderId="26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32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5" fillId="0" borderId="29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2"/>
  <sheetViews>
    <sheetView tabSelected="1" zoomScale="112" zoomScaleNormal="112" workbookViewId="0" topLeftCell="A1">
      <selection activeCell="H114" sqref="H114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128</v>
      </c>
      <c r="E6" s="3"/>
      <c r="F6" s="3"/>
      <c r="G6" s="3"/>
      <c r="H6" s="3"/>
      <c r="I6" s="3"/>
      <c r="J6" s="3"/>
      <c r="K6" s="3"/>
    </row>
    <row r="7" spans="1:11" ht="12.75">
      <c r="A7" s="3" t="s">
        <v>2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4" t="s">
        <v>6</v>
      </c>
      <c r="F12" s="4"/>
      <c r="G12" s="4"/>
      <c r="H12" s="1"/>
      <c r="I12" s="1"/>
      <c r="J12" s="1"/>
      <c r="K12" s="45"/>
    </row>
    <row r="13" spans="1:8" ht="12.75">
      <c r="A13" s="5" t="s">
        <v>7</v>
      </c>
      <c r="B13" s="6"/>
      <c r="C13" s="6"/>
      <c r="D13" s="6"/>
      <c r="E13" s="7" t="s">
        <v>8</v>
      </c>
      <c r="F13" s="8"/>
      <c r="G13" s="9" t="s">
        <v>9</v>
      </c>
      <c r="H13" s="10" t="s">
        <v>10</v>
      </c>
    </row>
    <row r="14" spans="1:8" ht="12.75">
      <c r="A14" s="11" t="s">
        <v>11</v>
      </c>
      <c r="B14" s="6"/>
      <c r="C14" s="6"/>
      <c r="D14" s="12"/>
      <c r="E14" s="100"/>
      <c r="F14" s="101"/>
      <c r="G14" s="13"/>
      <c r="H14" s="13"/>
    </row>
    <row r="15" spans="1:8" ht="12.75">
      <c r="A15" s="14" t="s">
        <v>12</v>
      </c>
      <c r="B15" s="15"/>
      <c r="C15" s="15"/>
      <c r="D15" s="12"/>
      <c r="E15" s="102">
        <v>34000</v>
      </c>
      <c r="F15" s="103"/>
      <c r="G15" s="17"/>
      <c r="H15" s="18">
        <v>19175.19</v>
      </c>
    </row>
    <row r="16" spans="1:8" ht="12.75">
      <c r="A16" s="104" t="s">
        <v>13</v>
      </c>
      <c r="B16" s="105"/>
      <c r="C16" s="105"/>
      <c r="D16" s="106"/>
      <c r="E16" s="16"/>
      <c r="F16" s="19"/>
      <c r="G16" s="20"/>
      <c r="H16" s="18">
        <v>634.6</v>
      </c>
    </row>
    <row r="17" spans="1:8" ht="12.75">
      <c r="A17" s="14" t="s">
        <v>14</v>
      </c>
      <c r="B17" s="15"/>
      <c r="C17" s="15"/>
      <c r="D17" s="12"/>
      <c r="E17" s="102">
        <f>E15</f>
        <v>34000</v>
      </c>
      <c r="F17" s="103"/>
      <c r="G17" s="17"/>
      <c r="H17" s="17">
        <f>H15+H16</f>
        <v>19809.789999999997</v>
      </c>
    </row>
    <row r="18" spans="1:8" ht="12.75">
      <c r="A18" s="21" t="s">
        <v>15</v>
      </c>
      <c r="B18" s="22"/>
      <c r="C18" s="22"/>
      <c r="D18" s="23"/>
      <c r="E18" s="107"/>
      <c r="F18" s="108"/>
      <c r="G18" s="18"/>
      <c r="H18" s="13"/>
    </row>
    <row r="19" spans="1:8" ht="12.75">
      <c r="A19" s="24" t="s">
        <v>16</v>
      </c>
      <c r="B19" s="25"/>
      <c r="C19" s="25"/>
      <c r="D19" s="12"/>
      <c r="E19" s="107"/>
      <c r="F19" s="108"/>
      <c r="G19" s="18"/>
      <c r="H19" s="13"/>
    </row>
    <row r="20" spans="1:8" ht="12.75">
      <c r="A20" s="26" t="s">
        <v>17</v>
      </c>
      <c r="B20" s="27"/>
      <c r="C20" s="27"/>
      <c r="D20" s="28"/>
      <c r="E20" s="102"/>
      <c r="F20" s="103"/>
      <c r="G20" s="17"/>
      <c r="H20" s="17"/>
    </row>
    <row r="21" spans="1:8" ht="12.75">
      <c r="A21" s="29" t="s">
        <v>18</v>
      </c>
      <c r="B21" s="30"/>
      <c r="C21" s="30"/>
      <c r="D21" s="31"/>
      <c r="E21" s="102">
        <v>900000</v>
      </c>
      <c r="F21" s="103"/>
      <c r="G21" s="17"/>
      <c r="H21" s="17">
        <v>586267.36</v>
      </c>
    </row>
    <row r="22" spans="1:8" ht="12.75">
      <c r="A22" s="32" t="s">
        <v>19</v>
      </c>
      <c r="B22" s="32"/>
      <c r="C22" s="32"/>
      <c r="D22" s="33"/>
      <c r="E22" s="109"/>
      <c r="F22" s="108"/>
      <c r="G22" s="18"/>
      <c r="H22" s="13">
        <v>102375.23</v>
      </c>
    </row>
    <row r="23" spans="1:8" ht="12.75">
      <c r="A23" s="110" t="s">
        <v>20</v>
      </c>
      <c r="B23" s="111"/>
      <c r="C23" s="111"/>
      <c r="D23" s="112"/>
      <c r="E23" s="109"/>
      <c r="F23" s="108"/>
      <c r="G23" s="18"/>
      <c r="H23" s="13">
        <v>203.2</v>
      </c>
    </row>
    <row r="24" spans="1:8" ht="12.75">
      <c r="A24" s="34" t="s">
        <v>21</v>
      </c>
      <c r="B24" s="35"/>
      <c r="C24" s="35"/>
      <c r="D24" s="36"/>
      <c r="E24" s="107"/>
      <c r="F24" s="108"/>
      <c r="G24" s="18"/>
      <c r="H24" s="18">
        <v>26542.23</v>
      </c>
    </row>
    <row r="25" spans="1:8" ht="12.75">
      <c r="A25" s="37" t="s">
        <v>22</v>
      </c>
      <c r="B25" s="38" t="s">
        <v>23</v>
      </c>
      <c r="C25" s="38"/>
      <c r="D25" s="39"/>
      <c r="E25" s="107"/>
      <c r="F25" s="108"/>
      <c r="G25" s="18"/>
      <c r="H25" s="18">
        <v>23588.8</v>
      </c>
    </row>
    <row r="26" spans="1:8" ht="12.75">
      <c r="A26" s="26" t="s">
        <v>24</v>
      </c>
      <c r="B26" s="27"/>
      <c r="C26" s="27"/>
      <c r="D26" s="28"/>
      <c r="E26" s="102">
        <v>1800000</v>
      </c>
      <c r="F26" s="103"/>
      <c r="G26" s="17"/>
      <c r="H26" s="17">
        <f>H22+H23+H24+H25</f>
        <v>152709.46</v>
      </c>
    </row>
    <row r="27" spans="1:8" ht="12.75">
      <c r="A27" s="24" t="s">
        <v>25</v>
      </c>
      <c r="B27" s="25"/>
      <c r="C27" s="25"/>
      <c r="D27" s="12"/>
      <c r="E27" s="102">
        <v>650000</v>
      </c>
      <c r="F27" s="103"/>
      <c r="G27" s="17"/>
      <c r="H27" s="18">
        <v>271809</v>
      </c>
    </row>
    <row r="28" spans="1:8" ht="12.75">
      <c r="A28" s="29" t="s">
        <v>26</v>
      </c>
      <c r="B28" s="40"/>
      <c r="C28" s="40" t="s">
        <v>27</v>
      </c>
      <c r="D28" s="41"/>
      <c r="E28" s="113">
        <f>E27</f>
        <v>650000</v>
      </c>
      <c r="F28" s="114"/>
      <c r="G28" s="17"/>
      <c r="H28" s="17">
        <f>H27</f>
        <v>271809</v>
      </c>
    </row>
    <row r="29" spans="1:8" ht="12.75">
      <c r="A29" s="110" t="s">
        <v>28</v>
      </c>
      <c r="B29" s="111"/>
      <c r="C29" s="111"/>
      <c r="D29" s="112"/>
      <c r="E29" s="115"/>
      <c r="F29" s="116"/>
      <c r="G29" s="20"/>
      <c r="H29" s="17">
        <v>16020</v>
      </c>
    </row>
    <row r="30" spans="1:8" ht="12.75">
      <c r="A30" s="117" t="s">
        <v>29</v>
      </c>
      <c r="B30" s="118"/>
      <c r="C30" s="118"/>
      <c r="D30" s="119"/>
      <c r="E30" s="120"/>
      <c r="F30" s="121"/>
      <c r="G30" s="42"/>
      <c r="H30" s="17"/>
    </row>
    <row r="31" spans="1:8" ht="12.75">
      <c r="A31" s="122" t="s">
        <v>30</v>
      </c>
      <c r="B31" s="123"/>
      <c r="C31" s="123"/>
      <c r="D31" s="124"/>
      <c r="E31" s="102"/>
      <c r="F31" s="103"/>
      <c r="G31" s="17"/>
      <c r="H31" s="17"/>
    </row>
    <row r="32" spans="1:10" ht="12.75">
      <c r="A32" s="125" t="s">
        <v>31</v>
      </c>
      <c r="B32" s="126"/>
      <c r="C32" s="126"/>
      <c r="D32" s="127"/>
      <c r="E32" s="128">
        <v>455000</v>
      </c>
      <c r="F32" s="129"/>
      <c r="G32" s="42"/>
      <c r="H32" s="17"/>
      <c r="J32" s="57"/>
    </row>
    <row r="33" spans="1:8" ht="12.75">
      <c r="A33" s="26" t="s">
        <v>32</v>
      </c>
      <c r="B33" s="22"/>
      <c r="C33" s="22"/>
      <c r="D33" s="23"/>
      <c r="E33" s="130">
        <f>E17+E21+E26+E28+E32</f>
        <v>3839000</v>
      </c>
      <c r="F33" s="103"/>
      <c r="G33" s="42">
        <f>G17+G20+G21+G26+G27+G32+G29</f>
        <v>0</v>
      </c>
      <c r="H33" s="17">
        <f>H32+H28+H26+H21+H20+H17+H30+H31+H29</f>
        <v>1046615.61</v>
      </c>
    </row>
    <row r="34" spans="1:8" ht="12.75">
      <c r="A34" s="24" t="s">
        <v>33</v>
      </c>
      <c r="B34" s="15"/>
      <c r="C34" s="15"/>
      <c r="D34" s="12"/>
      <c r="E34" s="102">
        <v>148000</v>
      </c>
      <c r="F34" s="103"/>
      <c r="G34" s="42"/>
      <c r="H34" s="17">
        <v>112000</v>
      </c>
    </row>
    <row r="35" spans="1:8" ht="12.75">
      <c r="A35" s="43" t="s">
        <v>34</v>
      </c>
      <c r="B35" s="40"/>
      <c r="C35" s="40"/>
      <c r="D35" s="31"/>
      <c r="E35" s="102">
        <v>19000</v>
      </c>
      <c r="F35" s="103"/>
      <c r="G35" s="42"/>
      <c r="H35" s="17">
        <v>14250</v>
      </c>
    </row>
    <row r="36" spans="1:8" ht="12.75">
      <c r="A36" s="37" t="s">
        <v>35</v>
      </c>
      <c r="B36" s="44"/>
      <c r="C36" s="44"/>
      <c r="D36" s="39"/>
      <c r="E36" s="102">
        <v>102000</v>
      </c>
      <c r="F36" s="103"/>
      <c r="G36" s="42"/>
      <c r="H36" s="17">
        <v>76500</v>
      </c>
    </row>
    <row r="37" spans="1:8" ht="12.75">
      <c r="A37" s="21" t="s">
        <v>36</v>
      </c>
      <c r="B37" s="27"/>
      <c r="C37" s="27"/>
      <c r="D37" s="23"/>
      <c r="E37" s="102"/>
      <c r="F37" s="103"/>
      <c r="G37" s="42"/>
      <c r="H37" s="17"/>
    </row>
    <row r="38" spans="1:8" ht="12.75">
      <c r="A38" s="24" t="s">
        <v>37</v>
      </c>
      <c r="B38" s="15"/>
      <c r="C38" s="15"/>
      <c r="D38" s="12"/>
      <c r="E38" s="102"/>
      <c r="F38" s="103"/>
      <c r="G38" s="42"/>
      <c r="H38" s="17"/>
    </row>
    <row r="39" spans="1:8" ht="12.75">
      <c r="A39" s="21" t="s">
        <v>38</v>
      </c>
      <c r="B39" s="22"/>
      <c r="C39" s="22"/>
      <c r="D39" s="23"/>
      <c r="E39" s="102">
        <v>33000</v>
      </c>
      <c r="F39" s="103"/>
      <c r="G39" s="42"/>
      <c r="H39" s="17"/>
    </row>
    <row r="40" spans="1:8" ht="12.75">
      <c r="A40" s="14" t="s">
        <v>32</v>
      </c>
      <c r="B40" s="25"/>
      <c r="C40" s="25"/>
      <c r="D40" s="12"/>
      <c r="E40" s="102">
        <f>E34+E36+E37+E38+E39+E35</f>
        <v>302000</v>
      </c>
      <c r="F40" s="103"/>
      <c r="G40" s="42">
        <f>G34+G35+G36+G37+G38+G39</f>
        <v>0</v>
      </c>
      <c r="H40" s="17">
        <f>H34+H36+H37+H38+H39+H35</f>
        <v>202750</v>
      </c>
    </row>
    <row r="41" spans="1:8" ht="12.75">
      <c r="A41" s="14" t="s">
        <v>39</v>
      </c>
      <c r="B41" s="6"/>
      <c r="C41" s="6"/>
      <c r="D41" s="12"/>
      <c r="E41" s="102">
        <f>E33+E40</f>
        <v>4141000</v>
      </c>
      <c r="F41" s="103"/>
      <c r="G41" s="17">
        <f>G33+G40</f>
        <v>0</v>
      </c>
      <c r="H41" s="17">
        <f>H40+H33</f>
        <v>1249365.6099999999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40</v>
      </c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2.75">
      <c r="A45" s="49" t="s">
        <v>41</v>
      </c>
      <c r="B45" s="5"/>
      <c r="C45" s="6"/>
      <c r="D45" s="6"/>
      <c r="E45" s="6"/>
      <c r="F45" s="12"/>
      <c r="G45" s="31"/>
      <c r="H45" s="49"/>
      <c r="I45" s="49" t="s">
        <v>42</v>
      </c>
      <c r="J45" s="58" t="s">
        <v>43</v>
      </c>
    </row>
    <row r="46" spans="1:10" ht="12.75">
      <c r="A46" s="50" t="s">
        <v>44</v>
      </c>
      <c r="B46" s="49" t="s">
        <v>45</v>
      </c>
      <c r="C46" s="49" t="s">
        <v>45</v>
      </c>
      <c r="D46" s="49" t="s">
        <v>45</v>
      </c>
      <c r="E46" s="49" t="s">
        <v>45</v>
      </c>
      <c r="F46" s="51"/>
      <c r="G46" s="52"/>
      <c r="H46" s="50" t="s">
        <v>46</v>
      </c>
      <c r="I46" s="50" t="s">
        <v>47</v>
      </c>
      <c r="J46" s="59" t="s">
        <v>48</v>
      </c>
    </row>
    <row r="47" spans="1:10" ht="12.75">
      <c r="A47" s="50" t="s">
        <v>49</v>
      </c>
      <c r="B47" s="50" t="s">
        <v>50</v>
      </c>
      <c r="C47" s="50" t="s">
        <v>51</v>
      </c>
      <c r="D47" s="50" t="s">
        <v>52</v>
      </c>
      <c r="E47" s="50" t="s">
        <v>53</v>
      </c>
      <c r="F47" s="52"/>
      <c r="G47" s="52" t="s">
        <v>54</v>
      </c>
      <c r="H47" s="50" t="s">
        <v>55</v>
      </c>
      <c r="I47" s="60"/>
      <c r="J47" s="59"/>
    </row>
    <row r="48" spans="1:10" ht="12.75">
      <c r="A48" s="50" t="s">
        <v>56</v>
      </c>
      <c r="B48" s="50"/>
      <c r="C48" s="50"/>
      <c r="D48" s="50"/>
      <c r="E48" s="50"/>
      <c r="F48" s="52"/>
      <c r="G48" t="s">
        <v>57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58</v>
      </c>
      <c r="H49" s="50"/>
      <c r="I49" s="50"/>
      <c r="J49" s="59"/>
    </row>
    <row r="50" spans="1:11" ht="12.75">
      <c r="A50" s="53" t="s">
        <v>59</v>
      </c>
      <c r="B50" s="54" t="s">
        <v>60</v>
      </c>
      <c r="C50" s="54" t="s">
        <v>61</v>
      </c>
      <c r="D50" s="54" t="s">
        <v>62</v>
      </c>
      <c r="E50" s="54" t="s">
        <v>63</v>
      </c>
      <c r="F50" s="54" t="s">
        <v>64</v>
      </c>
      <c r="G50" s="53">
        <v>372000</v>
      </c>
      <c r="H50" s="55">
        <v>372000</v>
      </c>
      <c r="I50" s="61">
        <v>171779</v>
      </c>
      <c r="J50" s="61">
        <v>168693</v>
      </c>
      <c r="K50" s="57"/>
    </row>
    <row r="51" spans="1:11" ht="12.75">
      <c r="A51" s="53"/>
      <c r="B51" s="54"/>
      <c r="C51" s="54"/>
      <c r="D51" s="54"/>
      <c r="E51" s="54" t="s">
        <v>65</v>
      </c>
      <c r="F51" s="54" t="s">
        <v>66</v>
      </c>
      <c r="G51" s="53">
        <v>113000</v>
      </c>
      <c r="H51" s="55">
        <v>113000</v>
      </c>
      <c r="I51" s="61">
        <v>50946</v>
      </c>
      <c r="J51" s="61">
        <v>50946</v>
      </c>
      <c r="K51" s="57"/>
    </row>
    <row r="52" spans="1:10" ht="12.75">
      <c r="A52" s="33" t="s">
        <v>32</v>
      </c>
      <c r="B52" s="54"/>
      <c r="C52" s="54"/>
      <c r="D52" s="54"/>
      <c r="E52" s="54"/>
      <c r="F52" s="54"/>
      <c r="G52" s="53">
        <f>G50+G51</f>
        <v>485000</v>
      </c>
      <c r="H52" s="55">
        <v>485000</v>
      </c>
      <c r="I52" s="55">
        <f>I50+I51</f>
        <v>222725</v>
      </c>
      <c r="J52" s="55">
        <f>J50+J51</f>
        <v>219639</v>
      </c>
    </row>
    <row r="53" spans="1:11" ht="12.75">
      <c r="A53" s="53" t="s">
        <v>67</v>
      </c>
      <c r="B53" s="54" t="s">
        <v>60</v>
      </c>
      <c r="C53" s="54" t="s">
        <v>68</v>
      </c>
      <c r="D53" s="54" t="s">
        <v>69</v>
      </c>
      <c r="E53" s="54" t="s">
        <v>63</v>
      </c>
      <c r="F53" s="53">
        <v>211</v>
      </c>
      <c r="G53" s="53">
        <v>820000</v>
      </c>
      <c r="H53" s="55">
        <v>820000</v>
      </c>
      <c r="I53" s="61">
        <v>462515</v>
      </c>
      <c r="J53" s="61">
        <v>460783</v>
      </c>
      <c r="K53" s="57"/>
    </row>
    <row r="54" spans="1:11" ht="12.75">
      <c r="A54" s="33"/>
      <c r="B54" s="54"/>
      <c r="C54" s="54"/>
      <c r="D54" s="54"/>
      <c r="E54" s="54" t="s">
        <v>65</v>
      </c>
      <c r="F54" s="53">
        <v>213</v>
      </c>
      <c r="G54" s="53">
        <v>248000</v>
      </c>
      <c r="H54" s="55">
        <v>248000</v>
      </c>
      <c r="I54" s="33">
        <v>122382</v>
      </c>
      <c r="J54" s="61">
        <v>122382</v>
      </c>
      <c r="K54" s="57"/>
    </row>
    <row r="55" spans="1:11" ht="12.75">
      <c r="A55" s="33"/>
      <c r="B55" s="54"/>
      <c r="C55" s="54"/>
      <c r="D55" s="54"/>
      <c r="E55" s="54" t="s">
        <v>70</v>
      </c>
      <c r="F55" s="53">
        <v>221</v>
      </c>
      <c r="G55" s="53">
        <v>24000</v>
      </c>
      <c r="H55" s="55">
        <v>24000</v>
      </c>
      <c r="I55" s="33">
        <v>8000</v>
      </c>
      <c r="J55" s="61">
        <v>8000</v>
      </c>
      <c r="K55" s="57"/>
    </row>
    <row r="56" spans="1:11" ht="12.75">
      <c r="A56" s="33"/>
      <c r="B56" s="54"/>
      <c r="C56" s="54"/>
      <c r="D56" s="54"/>
      <c r="E56" s="54" t="s">
        <v>70</v>
      </c>
      <c r="F56" s="53">
        <v>222</v>
      </c>
      <c r="G56" s="53">
        <v>114000</v>
      </c>
      <c r="H56" s="55">
        <v>114000</v>
      </c>
      <c r="I56" s="33">
        <v>45000</v>
      </c>
      <c r="J56" s="61">
        <v>45000</v>
      </c>
      <c r="K56" s="57"/>
    </row>
    <row r="57" spans="1:11" ht="12.75">
      <c r="A57" s="33"/>
      <c r="B57" s="54"/>
      <c r="C57" s="54"/>
      <c r="D57" s="54"/>
      <c r="E57" s="54" t="s">
        <v>71</v>
      </c>
      <c r="F57" s="53">
        <v>223</v>
      </c>
      <c r="G57" s="53">
        <v>50000</v>
      </c>
      <c r="H57" s="55">
        <v>50000</v>
      </c>
      <c r="I57" s="33"/>
      <c r="J57" s="61"/>
      <c r="K57" s="57"/>
    </row>
    <row r="58" spans="1:11" ht="12.75">
      <c r="A58" s="33"/>
      <c r="B58" s="54"/>
      <c r="C58" s="54"/>
      <c r="D58" s="54"/>
      <c r="E58" s="54" t="s">
        <v>70</v>
      </c>
      <c r="F58" s="53">
        <v>346</v>
      </c>
      <c r="G58" s="53">
        <v>150000</v>
      </c>
      <c r="H58" s="55">
        <v>208000</v>
      </c>
      <c r="I58" s="33">
        <v>29663</v>
      </c>
      <c r="J58" s="61">
        <v>29663</v>
      </c>
      <c r="K58" s="57"/>
    </row>
    <row r="59" spans="1:11" ht="12.75">
      <c r="A59" s="33"/>
      <c r="B59" s="54"/>
      <c r="C59" s="54"/>
      <c r="D59" s="54"/>
      <c r="E59" s="54" t="s">
        <v>70</v>
      </c>
      <c r="F59" s="53">
        <v>290</v>
      </c>
      <c r="G59" s="53"/>
      <c r="H59" s="55">
        <v>50000</v>
      </c>
      <c r="I59" s="33"/>
      <c r="J59" s="61"/>
      <c r="K59" s="57"/>
    </row>
    <row r="60" spans="1:11" ht="12.75">
      <c r="A60" s="33"/>
      <c r="B60" s="54"/>
      <c r="C60" s="54"/>
      <c r="D60" s="54"/>
      <c r="E60" s="54" t="s">
        <v>70</v>
      </c>
      <c r="F60" s="53">
        <v>310</v>
      </c>
      <c r="G60" s="53">
        <v>45000</v>
      </c>
      <c r="H60" s="55">
        <v>45000</v>
      </c>
      <c r="I60" s="33"/>
      <c r="J60" s="61"/>
      <c r="K60" s="57"/>
    </row>
    <row r="61" spans="1:11" ht="12.75">
      <c r="A61" s="33"/>
      <c r="B61" s="54"/>
      <c r="C61" s="54"/>
      <c r="D61" s="54"/>
      <c r="E61" s="54" t="s">
        <v>70</v>
      </c>
      <c r="F61" s="53">
        <v>343</v>
      </c>
      <c r="G61" s="53"/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70</v>
      </c>
      <c r="F62" s="53">
        <v>226</v>
      </c>
      <c r="G62" s="53">
        <v>100000</v>
      </c>
      <c r="H62" s="55">
        <v>200000</v>
      </c>
      <c r="I62" s="61">
        <v>16940</v>
      </c>
      <c r="J62" s="61">
        <v>16940</v>
      </c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72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73</v>
      </c>
      <c r="F65" s="53">
        <v>293</v>
      </c>
      <c r="G65" s="53">
        <v>30000</v>
      </c>
      <c r="H65" s="55">
        <v>30000</v>
      </c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32</v>
      </c>
      <c r="B71" s="54"/>
      <c r="C71" s="54"/>
      <c r="D71" s="54"/>
      <c r="E71" s="54"/>
      <c r="F71" s="53"/>
      <c r="G71" s="53">
        <f>SUM(G53:G70)</f>
        <v>1581000</v>
      </c>
      <c r="H71" s="55">
        <f>SUM(H53:H70)</f>
        <v>1789000</v>
      </c>
      <c r="I71" s="55">
        <f>SUM(I53:I70)</f>
        <v>684500</v>
      </c>
      <c r="J71" s="55">
        <f>SUM(J53:J70)</f>
        <v>682768</v>
      </c>
    </row>
    <row r="72" spans="1:10" ht="12.75">
      <c r="A72" s="53" t="s">
        <v>74</v>
      </c>
      <c r="B72" s="54" t="s">
        <v>60</v>
      </c>
      <c r="C72" s="54" t="s">
        <v>75</v>
      </c>
      <c r="D72" s="54" t="s">
        <v>76</v>
      </c>
      <c r="E72" s="54" t="s">
        <v>77</v>
      </c>
      <c r="F72" s="53">
        <v>290</v>
      </c>
      <c r="G72" s="53">
        <v>30000</v>
      </c>
      <c r="H72" s="55">
        <v>30000</v>
      </c>
      <c r="I72" s="55">
        <v>0</v>
      </c>
      <c r="J72" s="55">
        <v>0</v>
      </c>
    </row>
    <row r="73" spans="1:10" ht="12.75">
      <c r="A73" s="53" t="s">
        <v>78</v>
      </c>
      <c r="B73" s="54" t="s">
        <v>60</v>
      </c>
      <c r="C73" s="54" t="s">
        <v>79</v>
      </c>
      <c r="D73" s="54" t="s">
        <v>80</v>
      </c>
      <c r="E73" s="54" t="s">
        <v>70</v>
      </c>
      <c r="F73" s="53">
        <v>297</v>
      </c>
      <c r="G73" s="53"/>
      <c r="H73" s="55"/>
      <c r="I73" s="61"/>
      <c r="J73" s="61"/>
    </row>
    <row r="74" spans="1:10" ht="12.75">
      <c r="A74" s="33" t="s">
        <v>32</v>
      </c>
      <c r="B74" s="54"/>
      <c r="C74" s="54"/>
      <c r="D74" s="54"/>
      <c r="E74" s="54"/>
      <c r="F74" s="53"/>
      <c r="G74" s="53">
        <f>G73</f>
        <v>0</v>
      </c>
      <c r="H74" s="55"/>
      <c r="I74" s="55">
        <f>I73</f>
        <v>0</v>
      </c>
      <c r="J74" s="55">
        <f>SUM(J73:J73)</f>
        <v>0</v>
      </c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0" ht="12.75" customHeight="1" hidden="1">
      <c r="A76" s="33"/>
      <c r="B76" s="54"/>
      <c r="C76" s="54"/>
      <c r="D76" s="54"/>
      <c r="E76" s="54"/>
      <c r="F76" s="53"/>
      <c r="G76" s="53"/>
      <c r="H76" s="55"/>
      <c r="I76" s="61"/>
      <c r="J76" s="61"/>
    </row>
    <row r="77" spans="1:11" ht="12.75">
      <c r="A77" s="53" t="s">
        <v>81</v>
      </c>
      <c r="B77" s="54" t="s">
        <v>60</v>
      </c>
      <c r="C77" s="54" t="s">
        <v>82</v>
      </c>
      <c r="D77" s="54" t="s">
        <v>83</v>
      </c>
      <c r="E77" s="54" t="s">
        <v>84</v>
      </c>
      <c r="F77" s="53">
        <v>211</v>
      </c>
      <c r="G77" s="53"/>
      <c r="H77" s="55"/>
      <c r="I77" s="61"/>
      <c r="J77" s="61"/>
      <c r="K77" s="57"/>
    </row>
    <row r="78" spans="1:11" ht="12.75">
      <c r="A78" s="53"/>
      <c r="B78" s="54"/>
      <c r="C78" s="54"/>
      <c r="D78" s="54"/>
      <c r="E78" s="54" t="s">
        <v>85</v>
      </c>
      <c r="F78" s="53">
        <v>213</v>
      </c>
      <c r="G78" s="53"/>
      <c r="H78" s="55"/>
      <c r="I78" s="61"/>
      <c r="J78" s="61"/>
      <c r="K78" s="57"/>
    </row>
    <row r="79" spans="1:11" ht="12.75">
      <c r="A79" s="33"/>
      <c r="B79" s="33"/>
      <c r="C79" s="33"/>
      <c r="D79" s="33"/>
      <c r="E79" s="62">
        <v>244</v>
      </c>
      <c r="F79" s="63">
        <v>226</v>
      </c>
      <c r="G79" s="63">
        <v>782000</v>
      </c>
      <c r="H79" s="55">
        <v>832000</v>
      </c>
      <c r="I79" s="61">
        <v>365949</v>
      </c>
      <c r="J79" s="61">
        <v>356430</v>
      </c>
      <c r="K79" s="83"/>
    </row>
    <row r="80" spans="1:10" ht="12.75">
      <c r="A80" s="33"/>
      <c r="B80" s="33"/>
      <c r="C80" s="33"/>
      <c r="D80" s="33"/>
      <c r="E80" s="62">
        <v>360</v>
      </c>
      <c r="F80" s="63">
        <v>296</v>
      </c>
      <c r="G80" s="63"/>
      <c r="H80" s="55">
        <v>50000</v>
      </c>
      <c r="I80" s="61">
        <v>15000</v>
      </c>
      <c r="J80" s="61">
        <v>15000</v>
      </c>
    </row>
    <row r="81" spans="1:10" ht="12.75">
      <c r="A81" s="33" t="s">
        <v>32</v>
      </c>
      <c r="B81" s="54"/>
      <c r="C81" s="54"/>
      <c r="D81" s="54"/>
      <c r="E81" s="54"/>
      <c r="F81" s="53"/>
      <c r="G81" s="53">
        <f>G77+G78+G79</f>
        <v>782000</v>
      </c>
      <c r="H81" s="55">
        <f>H77+H78+H79+H80</f>
        <v>882000</v>
      </c>
      <c r="I81" s="55">
        <f>SUM(I77:I79)+I80</f>
        <v>380949</v>
      </c>
      <c r="J81" s="55">
        <f>SUM(J77:J79)+J80</f>
        <v>371430</v>
      </c>
    </row>
    <row r="82" spans="1:11" ht="12.75">
      <c r="A82" s="53" t="s">
        <v>86</v>
      </c>
      <c r="B82" s="54" t="s">
        <v>60</v>
      </c>
      <c r="C82" s="54" t="s">
        <v>87</v>
      </c>
      <c r="D82" s="54" t="s">
        <v>88</v>
      </c>
      <c r="E82" s="54" t="s">
        <v>84</v>
      </c>
      <c r="F82" s="53">
        <v>211</v>
      </c>
      <c r="G82" s="53">
        <v>309000</v>
      </c>
      <c r="H82" s="55">
        <v>309000</v>
      </c>
      <c r="I82" s="61">
        <v>154186</v>
      </c>
      <c r="J82" s="61">
        <v>154186</v>
      </c>
      <c r="K82" s="57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0" ht="12.75" customHeight="1" hidden="1">
      <c r="A85" s="33"/>
      <c r="B85" s="54"/>
      <c r="C85" s="54"/>
      <c r="D85" s="54"/>
      <c r="E85" s="54"/>
      <c r="F85" s="53"/>
      <c r="G85" s="53"/>
      <c r="H85" s="55"/>
      <c r="I85" s="61"/>
      <c r="J85" s="61"/>
    </row>
    <row r="86" spans="1:11" ht="12.75">
      <c r="A86" s="33"/>
      <c r="B86" s="54"/>
      <c r="C86" s="54"/>
      <c r="D86" s="54"/>
      <c r="E86" s="54" t="s">
        <v>85</v>
      </c>
      <c r="F86" s="53">
        <v>213</v>
      </c>
      <c r="G86" s="53">
        <v>94000</v>
      </c>
      <c r="H86" s="55">
        <v>94000</v>
      </c>
      <c r="I86" s="61">
        <v>46536</v>
      </c>
      <c r="J86" s="61">
        <v>46536</v>
      </c>
      <c r="K86" s="57"/>
    </row>
    <row r="87" spans="1:10" ht="12.75">
      <c r="A87" s="64"/>
      <c r="B87" s="64"/>
      <c r="C87" s="64"/>
      <c r="D87" s="64"/>
      <c r="E87" s="65">
        <v>853</v>
      </c>
      <c r="F87" s="66"/>
      <c r="G87" s="66">
        <v>50000</v>
      </c>
      <c r="H87" s="67">
        <v>50000</v>
      </c>
      <c r="I87" s="84"/>
      <c r="J87" s="85"/>
    </row>
    <row r="88" spans="1:10" ht="12.75" customHeight="1" hidden="1">
      <c r="A88" s="33" t="s">
        <v>32</v>
      </c>
      <c r="B88" s="54"/>
      <c r="C88" s="54"/>
      <c r="D88" s="54"/>
      <c r="E88" s="54"/>
      <c r="F88" s="53"/>
      <c r="G88" s="53"/>
      <c r="H88" s="55"/>
      <c r="I88" s="55"/>
      <c r="J88" s="55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0" ht="12.75" customHeight="1" hidden="1">
      <c r="A90" s="33"/>
      <c r="B90" s="54"/>
      <c r="C90" s="54"/>
      <c r="D90" s="54"/>
      <c r="E90" s="54"/>
      <c r="F90" s="53"/>
      <c r="G90" s="53"/>
      <c r="H90" s="55"/>
      <c r="I90" s="61"/>
      <c r="J90" s="61"/>
    </row>
    <row r="91" spans="1:11" ht="12.75" customHeight="1">
      <c r="A91" s="33"/>
      <c r="B91" s="54"/>
      <c r="C91" s="54"/>
      <c r="D91" s="54"/>
      <c r="E91" s="54" t="s">
        <v>70</v>
      </c>
      <c r="F91" s="53"/>
      <c r="G91" s="53"/>
      <c r="H91" s="55"/>
      <c r="I91" s="61"/>
      <c r="J91" s="61"/>
      <c r="K91" s="57"/>
    </row>
    <row r="92" spans="1:10" ht="12.75">
      <c r="A92" s="33" t="s">
        <v>32</v>
      </c>
      <c r="B92" s="54"/>
      <c r="C92" s="54"/>
      <c r="D92" s="54"/>
      <c r="E92" s="54"/>
      <c r="F92" s="53"/>
      <c r="G92" s="53">
        <f>G82+G86+G87</f>
        <v>453000</v>
      </c>
      <c r="H92" s="55">
        <f>H82+H86+H87</f>
        <v>453000</v>
      </c>
      <c r="I92" s="55">
        <f>I82+I86+I87</f>
        <v>200722</v>
      </c>
      <c r="J92" s="55">
        <f>J82+J86+J87+J91</f>
        <v>200722</v>
      </c>
    </row>
    <row r="93" spans="1:11" ht="12" customHeight="1">
      <c r="A93" s="53" t="s">
        <v>89</v>
      </c>
      <c r="B93" s="54" t="s">
        <v>60</v>
      </c>
      <c r="C93" s="54" t="s">
        <v>90</v>
      </c>
      <c r="D93" s="54" t="s">
        <v>91</v>
      </c>
      <c r="E93" s="54" t="s">
        <v>71</v>
      </c>
      <c r="F93" s="53">
        <v>223</v>
      </c>
      <c r="G93" s="53">
        <v>575000</v>
      </c>
      <c r="H93" s="55">
        <v>575000</v>
      </c>
      <c r="I93" s="61">
        <v>79642.48</v>
      </c>
      <c r="J93" s="61">
        <v>79642.48</v>
      </c>
      <c r="K93" s="57"/>
    </row>
    <row r="94" spans="1:11" ht="12" customHeight="1">
      <c r="A94" s="53"/>
      <c r="B94" s="54"/>
      <c r="C94" s="54"/>
      <c r="D94" s="54"/>
      <c r="E94" s="54" t="s">
        <v>70</v>
      </c>
      <c r="F94" s="53">
        <v>346</v>
      </c>
      <c r="G94" s="53"/>
      <c r="H94" s="55"/>
      <c r="I94" s="61"/>
      <c r="J94" s="61"/>
      <c r="K94" s="57"/>
    </row>
    <row r="95" spans="1:11" ht="12" customHeight="1">
      <c r="A95" s="53"/>
      <c r="B95" s="54"/>
      <c r="C95" s="54"/>
      <c r="D95" s="54" t="s">
        <v>92</v>
      </c>
      <c r="E95" s="54" t="s">
        <v>70</v>
      </c>
      <c r="F95" s="53">
        <v>346</v>
      </c>
      <c r="G95" s="53"/>
      <c r="H95" s="55">
        <v>50000</v>
      </c>
      <c r="I95" s="61">
        <v>32870</v>
      </c>
      <c r="J95" s="61">
        <v>32870</v>
      </c>
      <c r="K95" s="57"/>
    </row>
    <row r="96" spans="1:11" ht="12" customHeight="1">
      <c r="A96" s="53"/>
      <c r="B96" s="54"/>
      <c r="C96" s="54"/>
      <c r="D96" s="54"/>
      <c r="E96" s="54" t="s">
        <v>70</v>
      </c>
      <c r="F96" s="53">
        <v>226</v>
      </c>
      <c r="G96" s="53">
        <v>100000</v>
      </c>
      <c r="H96" s="55">
        <v>250000</v>
      </c>
      <c r="I96" s="61">
        <v>205902</v>
      </c>
      <c r="J96" s="61">
        <v>205902</v>
      </c>
      <c r="K96" s="57"/>
    </row>
    <row r="97" spans="1:10" ht="12.75">
      <c r="A97" s="33" t="s">
        <v>32</v>
      </c>
      <c r="B97" s="54"/>
      <c r="C97" s="54"/>
      <c r="D97" s="54"/>
      <c r="E97" s="54"/>
      <c r="F97" s="53"/>
      <c r="G97" s="53">
        <f>G93+G95+G94+G96</f>
        <v>675000</v>
      </c>
      <c r="H97" s="68">
        <f>H93+H95+H96+H94</f>
        <v>875000</v>
      </c>
      <c r="I97" s="55">
        <f>I93+I95+I96</f>
        <v>318414.48</v>
      </c>
      <c r="J97" s="55">
        <f>SUM(J93:J96)</f>
        <v>318414.48</v>
      </c>
    </row>
    <row r="98" spans="1:10" ht="12.75">
      <c r="A98" s="53" t="s">
        <v>93</v>
      </c>
      <c r="B98" s="54" t="s">
        <v>60</v>
      </c>
      <c r="C98" s="54" t="s">
        <v>94</v>
      </c>
      <c r="D98" s="54" t="s">
        <v>95</v>
      </c>
      <c r="E98" s="54" t="s">
        <v>70</v>
      </c>
      <c r="F98" s="53"/>
      <c r="G98" s="53"/>
      <c r="H98" s="55"/>
      <c r="I98" s="61"/>
      <c r="J98" s="61"/>
    </row>
    <row r="99" spans="1:10" ht="12.75">
      <c r="A99" s="33" t="s">
        <v>32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>
        <f>SUM(J98:J98)</f>
        <v>0</v>
      </c>
    </row>
    <row r="100" spans="1:11" ht="12.75">
      <c r="A100" s="53" t="s">
        <v>96</v>
      </c>
      <c r="B100" s="54" t="s">
        <v>60</v>
      </c>
      <c r="C100" s="54" t="s">
        <v>97</v>
      </c>
      <c r="D100" s="54" t="s">
        <v>98</v>
      </c>
      <c r="E100" s="54" t="s">
        <v>63</v>
      </c>
      <c r="F100" s="53"/>
      <c r="G100" s="69">
        <v>77000</v>
      </c>
      <c r="H100" s="70">
        <v>77000</v>
      </c>
      <c r="I100" s="61">
        <v>53676</v>
      </c>
      <c r="J100" s="61">
        <v>52845</v>
      </c>
      <c r="K100" s="57"/>
    </row>
    <row r="101" spans="1:11" ht="12.75">
      <c r="A101" s="33"/>
      <c r="B101" s="33"/>
      <c r="C101" s="33"/>
      <c r="D101" s="33"/>
      <c r="E101" s="62">
        <v>129</v>
      </c>
      <c r="F101" s="53"/>
      <c r="G101" s="71">
        <v>25000</v>
      </c>
      <c r="H101" s="72">
        <v>25000</v>
      </c>
      <c r="I101" s="61">
        <v>11590</v>
      </c>
      <c r="J101" s="61">
        <v>11587</v>
      </c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32</v>
      </c>
      <c r="B103" s="33"/>
      <c r="C103" s="33"/>
      <c r="D103" s="33"/>
      <c r="E103" s="33"/>
      <c r="F103" s="33"/>
      <c r="G103" s="69">
        <f>G100+G101</f>
        <v>102000</v>
      </c>
      <c r="H103" s="70">
        <f>H100+H101+H102</f>
        <v>102000</v>
      </c>
      <c r="I103" s="55">
        <f>I100+I101</f>
        <v>65266</v>
      </c>
      <c r="J103" s="55">
        <f>J100+J101</f>
        <v>64432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99</v>
      </c>
      <c r="B105" s="54" t="s">
        <v>60</v>
      </c>
      <c r="C105" s="75" t="s">
        <v>100</v>
      </c>
      <c r="D105" s="62">
        <v>9998000590</v>
      </c>
      <c r="E105" s="62">
        <v>244</v>
      </c>
      <c r="F105" s="76"/>
      <c r="G105" s="76"/>
      <c r="H105" s="55">
        <v>100000</v>
      </c>
      <c r="I105" s="61"/>
      <c r="J105" s="61"/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/>
      <c r="H106" s="55"/>
      <c r="I106" s="61"/>
      <c r="J106" s="61"/>
    </row>
    <row r="107" spans="1:10" ht="12.75">
      <c r="A107" s="33" t="s">
        <v>101</v>
      </c>
      <c r="B107" s="33"/>
      <c r="C107" s="33"/>
      <c r="D107" s="33"/>
      <c r="E107" s="33"/>
      <c r="F107" s="33"/>
      <c r="G107" s="53">
        <f>G105+G106</f>
        <v>0</v>
      </c>
      <c r="H107" s="55">
        <f>H105+H106</f>
        <v>100000</v>
      </c>
      <c r="I107" s="55">
        <f>I105+I106</f>
        <v>0</v>
      </c>
      <c r="J107" s="55">
        <f>J105+J106</f>
        <v>0</v>
      </c>
    </row>
    <row r="108" spans="1:10" ht="12.75">
      <c r="A108" s="53" t="s">
        <v>102</v>
      </c>
      <c r="B108" s="54" t="s">
        <v>60</v>
      </c>
      <c r="C108" s="54" t="s">
        <v>103</v>
      </c>
      <c r="D108" s="54" t="s">
        <v>104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70</v>
      </c>
      <c r="F109" s="53">
        <v>346</v>
      </c>
      <c r="G109" s="53">
        <v>33000</v>
      </c>
      <c r="H109" s="55">
        <v>33000</v>
      </c>
      <c r="I109" s="61"/>
      <c r="J109" s="61"/>
    </row>
    <row r="110" spans="1:10" ht="12.75">
      <c r="A110" s="33" t="s">
        <v>101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33000</v>
      </c>
      <c r="I110" s="55">
        <f>I108+I109</f>
        <v>0</v>
      </c>
      <c r="J110" s="55">
        <f>J108+J109</f>
        <v>0</v>
      </c>
    </row>
    <row r="111" spans="1:12" ht="12.75">
      <c r="A111" s="53" t="s">
        <v>39</v>
      </c>
      <c r="B111" s="53"/>
      <c r="C111" s="53"/>
      <c r="D111" s="53"/>
      <c r="E111" s="53"/>
      <c r="F111" s="53"/>
      <c r="G111" s="53">
        <f>G71+G72+G74+G81+G92+G97+G99+G103+G105+G52+G110+G106</f>
        <v>4141000</v>
      </c>
      <c r="H111" s="55">
        <f>H52+H71+H72+H74+H81+H92+H97+H103+H107+H110+H99</f>
        <v>4749000</v>
      </c>
      <c r="I111" s="55">
        <f>I71+I74+I81+I92+I97+I103+I107+I52+I108+I109</f>
        <v>1872576.48</v>
      </c>
      <c r="J111" s="55">
        <f>J71+J72+J74+J81+J92+J97+J99+J103+J107+J52+J108+J109</f>
        <v>1857405.48</v>
      </c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106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107</v>
      </c>
      <c r="B115" s="31"/>
      <c r="C115" s="49" t="s">
        <v>108</v>
      </c>
      <c r="D115" s="51" t="s">
        <v>109</v>
      </c>
      <c r="E115" s="31"/>
      <c r="F115" s="51" t="s">
        <v>110</v>
      </c>
      <c r="G115" s="77"/>
      <c r="H115" s="31"/>
      <c r="I115" s="49" t="s">
        <v>111</v>
      </c>
      <c r="J115" s="49" t="s">
        <v>112</v>
      </c>
    </row>
    <row r="116" spans="1:10" ht="13.5" customHeight="1">
      <c r="A116" s="52" t="s">
        <v>113</v>
      </c>
      <c r="B116" s="23"/>
      <c r="C116" s="50" t="s">
        <v>114</v>
      </c>
      <c r="D116" s="52" t="s">
        <v>115</v>
      </c>
      <c r="E116" s="23"/>
      <c r="F116" s="52"/>
      <c r="G116" s="45"/>
      <c r="H116" s="23"/>
      <c r="I116" s="50" t="s">
        <v>48</v>
      </c>
      <c r="J116" s="50" t="s">
        <v>116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117</v>
      </c>
    </row>
    <row r="118" spans="1:10" ht="14.25" customHeigh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118</v>
      </c>
    </row>
    <row r="119" spans="1:10" ht="12.75" customHeight="1">
      <c r="A119" s="100">
        <v>1</v>
      </c>
      <c r="B119" s="131"/>
      <c r="C119" s="81">
        <v>2</v>
      </c>
      <c r="D119" s="100">
        <v>3</v>
      </c>
      <c r="E119" s="131"/>
      <c r="F119" s="100">
        <v>4</v>
      </c>
      <c r="G119" s="132"/>
      <c r="H119" s="131"/>
      <c r="I119" s="81">
        <v>5</v>
      </c>
      <c r="J119" s="81">
        <v>6</v>
      </c>
    </row>
    <row r="120" spans="1:10" ht="12.75">
      <c r="A120" s="51" t="s">
        <v>119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120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121</v>
      </c>
      <c r="B122" s="23"/>
      <c r="C122" s="50">
        <v>10</v>
      </c>
      <c r="D122" s="133">
        <v>608039.87</v>
      </c>
      <c r="E122" s="134"/>
      <c r="F122" s="133">
        <f>H41</f>
        <v>1249365.6099999999</v>
      </c>
      <c r="G122" s="135"/>
      <c r="H122" s="134"/>
      <c r="I122" s="86">
        <f>J111</f>
        <v>1857405.48</v>
      </c>
      <c r="J122" s="87">
        <f>D122+F122-I122</f>
        <v>0</v>
      </c>
    </row>
    <row r="123" spans="1:10" ht="12.75">
      <c r="A123" s="52" t="s">
        <v>122</v>
      </c>
      <c r="B123" s="23"/>
      <c r="C123" s="50"/>
      <c r="D123" s="136"/>
      <c r="E123" s="137"/>
      <c r="F123" s="136"/>
      <c r="G123" s="138"/>
      <c r="H123" s="137"/>
      <c r="I123" s="50"/>
      <c r="J123" s="50"/>
    </row>
    <row r="124" spans="1:10" ht="12.75">
      <c r="A124" s="78" t="s">
        <v>123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124</v>
      </c>
      <c r="B126" s="1"/>
      <c r="C126" s="1"/>
      <c r="D126" s="1"/>
      <c r="E126" s="4"/>
      <c r="F126" s="4" t="s">
        <v>125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126</v>
      </c>
      <c r="B128" s="1"/>
      <c r="C128" s="1"/>
      <c r="D128" s="1"/>
      <c r="E128" s="4"/>
      <c r="F128" s="4" t="s">
        <v>127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129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39"/>
      <c r="I178" s="139"/>
      <c r="J178" s="139"/>
      <c r="K178" s="90"/>
    </row>
    <row r="179" spans="1:11" ht="12.75">
      <c r="A179" s="91"/>
      <c r="B179" s="90"/>
      <c r="C179" s="90"/>
      <c r="D179" s="90"/>
      <c r="E179" s="140"/>
      <c r="F179" s="140"/>
      <c r="G179" s="93"/>
      <c r="H179" s="140"/>
      <c r="I179" s="140"/>
      <c r="J179" s="140"/>
      <c r="K179" s="90"/>
    </row>
    <row r="180" spans="1:11" ht="12.75">
      <c r="A180" s="94"/>
      <c r="B180" s="94"/>
      <c r="C180" s="94"/>
      <c r="D180" s="90"/>
      <c r="E180" s="139"/>
      <c r="F180" s="139"/>
      <c r="G180" s="92"/>
      <c r="H180" s="141"/>
      <c r="I180" s="141"/>
      <c r="J180" s="141"/>
      <c r="K180" s="90"/>
    </row>
    <row r="181" spans="1:11" ht="12.75">
      <c r="A181" s="95"/>
      <c r="B181" s="95"/>
      <c r="C181" s="95"/>
      <c r="D181" s="90"/>
      <c r="E181" s="140"/>
      <c r="F181" s="140"/>
      <c r="G181" s="93"/>
      <c r="H181" s="140"/>
      <c r="I181" s="140"/>
      <c r="J181" s="140"/>
      <c r="K181" s="90"/>
    </row>
    <row r="182" spans="1:11" ht="12.75">
      <c r="A182" s="95"/>
      <c r="B182" s="95"/>
      <c r="C182" s="95"/>
      <c r="D182" s="90"/>
      <c r="E182" s="140"/>
      <c r="F182" s="140"/>
      <c r="G182" s="93"/>
      <c r="H182" s="140"/>
      <c r="I182" s="140"/>
      <c r="J182" s="140"/>
      <c r="K182" s="90"/>
    </row>
    <row r="183" spans="1:11" ht="12.75">
      <c r="A183" s="94"/>
      <c r="B183" s="94"/>
      <c r="C183" s="94"/>
      <c r="D183" s="91"/>
      <c r="E183" s="140"/>
      <c r="F183" s="140"/>
      <c r="G183" s="93"/>
      <c r="H183" s="139"/>
      <c r="I183" s="139"/>
      <c r="J183" s="139"/>
      <c r="K183" s="90"/>
    </row>
    <row r="184" spans="1:11" ht="12.75">
      <c r="A184" s="95"/>
      <c r="B184" s="95"/>
      <c r="C184" s="95"/>
      <c r="D184" s="90"/>
      <c r="E184" s="139"/>
      <c r="F184" s="139"/>
      <c r="G184" s="92"/>
      <c r="H184" s="139"/>
      <c r="I184" s="139"/>
      <c r="J184" s="139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40"/>
      <c r="F186" s="140"/>
      <c r="G186" s="93"/>
      <c r="H186" s="140"/>
      <c r="I186" s="140"/>
      <c r="J186" s="140"/>
      <c r="K186" s="90"/>
    </row>
    <row r="187" spans="1:11" ht="12.75">
      <c r="A187" s="95"/>
      <c r="B187" s="95"/>
      <c r="C187" s="95"/>
      <c r="D187" s="90"/>
      <c r="E187" s="140"/>
      <c r="F187" s="140"/>
      <c r="G187" s="93"/>
      <c r="H187" s="142"/>
      <c r="I187" s="142"/>
      <c r="J187" s="142"/>
      <c r="K187" s="90"/>
    </row>
    <row r="188" spans="1:11" ht="12.75">
      <c r="A188" s="94"/>
      <c r="B188" s="94"/>
      <c r="C188" s="94"/>
      <c r="D188" s="91"/>
      <c r="E188" s="139"/>
      <c r="F188" s="139"/>
      <c r="G188" s="92"/>
      <c r="H188" s="139"/>
      <c r="I188" s="139"/>
      <c r="J188" s="139"/>
      <c r="K188" s="90"/>
    </row>
    <row r="189" spans="1:11" ht="12.75">
      <c r="A189" s="95"/>
      <c r="B189" s="95"/>
      <c r="C189" s="95"/>
      <c r="D189" s="90"/>
      <c r="E189" s="139"/>
      <c r="F189" s="139"/>
      <c r="G189" s="92"/>
      <c r="H189" s="140"/>
      <c r="I189" s="140"/>
      <c r="J189" s="140"/>
      <c r="K189" s="90"/>
    </row>
    <row r="190" spans="1:11" ht="12.75">
      <c r="A190" s="95"/>
      <c r="B190" s="95"/>
      <c r="C190" s="95"/>
      <c r="D190" s="90"/>
      <c r="E190" s="139"/>
      <c r="F190" s="139"/>
      <c r="G190" s="92"/>
      <c r="H190" s="140"/>
      <c r="I190" s="140"/>
      <c r="J190" s="140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40"/>
      <c r="I191" s="140"/>
      <c r="J191" s="140"/>
      <c r="K191" s="90"/>
    </row>
    <row r="192" spans="1:11" ht="12.75">
      <c r="A192" s="94"/>
      <c r="B192" s="95"/>
      <c r="C192" s="95"/>
      <c r="D192" s="90"/>
      <c r="E192" s="139"/>
      <c r="F192" s="139"/>
      <c r="G192" s="92"/>
      <c r="H192" s="141"/>
      <c r="I192" s="141"/>
      <c r="J192" s="141"/>
      <c r="K192" s="90"/>
    </row>
    <row r="193" spans="1:11" ht="12.75">
      <c r="A193" s="95"/>
      <c r="B193" s="94"/>
      <c r="C193" s="94"/>
      <c r="D193" s="90"/>
      <c r="E193" s="139"/>
      <c r="F193" s="139"/>
      <c r="G193" s="92"/>
      <c r="H193" s="139"/>
      <c r="I193" s="139"/>
      <c r="J193" s="139"/>
      <c r="K193" s="90"/>
    </row>
    <row r="194" spans="1:11" ht="12.75">
      <c r="A194" s="95"/>
      <c r="B194" s="94"/>
      <c r="C194" s="94"/>
      <c r="D194" s="90"/>
      <c r="E194" s="139"/>
      <c r="F194" s="139"/>
      <c r="G194" s="92"/>
      <c r="H194" s="139"/>
      <c r="I194" s="139"/>
      <c r="J194" s="139"/>
      <c r="K194" s="90"/>
    </row>
    <row r="195" spans="1:11" ht="12.75">
      <c r="A195" s="95"/>
      <c r="B195" s="94"/>
      <c r="C195" s="94"/>
      <c r="D195" s="90"/>
      <c r="E195" s="139"/>
      <c r="F195" s="139"/>
      <c r="G195" s="92"/>
      <c r="H195" s="139"/>
      <c r="I195" s="139"/>
      <c r="J195" s="139"/>
      <c r="K195" s="90"/>
    </row>
    <row r="196" spans="1:11" ht="12.75">
      <c r="A196" s="95"/>
      <c r="B196" s="95"/>
      <c r="C196" s="95"/>
      <c r="D196" s="90"/>
      <c r="E196" s="139"/>
      <c r="F196" s="139"/>
      <c r="G196" s="92"/>
      <c r="H196" s="139"/>
      <c r="I196" s="139"/>
      <c r="J196" s="139"/>
      <c r="K196" s="90"/>
    </row>
    <row r="197" spans="1:11" ht="12.75">
      <c r="A197" s="94"/>
      <c r="B197" s="95"/>
      <c r="C197" s="95"/>
      <c r="D197" s="90"/>
      <c r="E197" s="139"/>
      <c r="F197" s="139"/>
      <c r="G197" s="92"/>
      <c r="H197" s="139"/>
      <c r="I197" s="139"/>
      <c r="J197" s="139"/>
      <c r="K197" s="90"/>
    </row>
    <row r="198" spans="1:11" ht="12.75">
      <c r="A198" s="94"/>
      <c r="B198" s="90"/>
      <c r="C198" s="90"/>
      <c r="D198" s="90"/>
      <c r="E198" s="139"/>
      <c r="F198" s="139"/>
      <c r="G198" s="92"/>
      <c r="H198" s="139"/>
      <c r="I198" s="139"/>
      <c r="J198" s="139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40"/>
      <c r="B266" s="140"/>
      <c r="C266" s="93"/>
      <c r="D266" s="140"/>
      <c r="E266" s="140"/>
      <c r="F266" s="140"/>
      <c r="G266" s="140"/>
      <c r="H266" s="140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39"/>
      <c r="E269" s="139"/>
      <c r="F269" s="139"/>
      <c r="G269" s="139"/>
      <c r="H269" s="139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D269:E269"/>
    <mergeCell ref="F269:H269"/>
    <mergeCell ref="E197:F197"/>
    <mergeCell ref="H197:J197"/>
    <mergeCell ref="E198:F198"/>
    <mergeCell ref="H198:J198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E190:F190"/>
    <mergeCell ref="H190:J190"/>
    <mergeCell ref="H191:J191"/>
    <mergeCell ref="E192:F192"/>
    <mergeCell ref="H192:J192"/>
    <mergeCell ref="E193:F193"/>
    <mergeCell ref="H193:J193"/>
    <mergeCell ref="E187:F187"/>
    <mergeCell ref="H187:J187"/>
    <mergeCell ref="E188:F188"/>
    <mergeCell ref="H188:J188"/>
    <mergeCell ref="E189:F189"/>
    <mergeCell ref="H189:J189"/>
    <mergeCell ref="E183:F183"/>
    <mergeCell ref="H183:J183"/>
    <mergeCell ref="E184:F184"/>
    <mergeCell ref="H184:J184"/>
    <mergeCell ref="E186:F186"/>
    <mergeCell ref="H186:J186"/>
    <mergeCell ref="E180:F180"/>
    <mergeCell ref="H180:J180"/>
    <mergeCell ref="E181:F181"/>
    <mergeCell ref="H181:J181"/>
    <mergeCell ref="E182:F182"/>
    <mergeCell ref="H182:J182"/>
    <mergeCell ref="D122:E122"/>
    <mergeCell ref="F122:H122"/>
    <mergeCell ref="D123:E123"/>
    <mergeCell ref="F123:H123"/>
    <mergeCell ref="H178:J178"/>
    <mergeCell ref="E179:F179"/>
    <mergeCell ref="H179:J179"/>
    <mergeCell ref="E39:F39"/>
    <mergeCell ref="E40:F40"/>
    <mergeCell ref="E41:F41"/>
    <mergeCell ref="A119:B119"/>
    <mergeCell ref="D119:E119"/>
    <mergeCell ref="F119:H119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1" header="0.53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1212</cp:lastModifiedBy>
  <cp:lastPrinted>2020-06-16T11:41:25Z</cp:lastPrinted>
  <dcterms:created xsi:type="dcterms:W3CDTF">2009-03-17T20:54:34Z</dcterms:created>
  <dcterms:modified xsi:type="dcterms:W3CDTF">2021-11-15T12:46:08Z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090878B0FF434D0BBB919EE2A948F5A6</vt:lpwstr>
  </property>
</Properties>
</file>